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0.30.3\下水道業務課\下水道業務課\庶務係（担当）\他課提出\財政課\H30\310122（照会）公営企業に係る経営比較分析表（平成29年度決算）の分析等について\提出分\"/>
    </mc:Choice>
  </mc:AlternateContent>
  <workbookProtection workbookAlgorithmName="SHA-512" workbookHashValue="+uufydxh4y/ORJwAnNN0kNwad0KBRM2dCi6pcQIT/OTzxBoXXkbHZ8ENVXivZADxJOXU8fhuJ8V4NaFrf/eeDA==" workbookSaltValue="v1JUuBYSbnyJWcFKBdL+P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I86" i="4"/>
  <c r="H86" i="4"/>
  <c r="G86" i="4"/>
  <c r="E86" i="4"/>
  <c r="BB10" i="4"/>
  <c r="AT10" i="4"/>
  <c r="W10" i="4"/>
  <c r="P10" i="4"/>
  <c r="I10" i="4"/>
  <c r="BB8" i="4"/>
  <c r="AT8" i="4"/>
  <c r="AL8" i="4"/>
  <c r="W8" i="4"/>
  <c r="P8" i="4"/>
  <c r="B6" i="4"/>
  <c r="C10" i="5" l="1"/>
  <c r="D10" i="5"/>
  <c r="E10" i="5"/>
  <c r="B10" i="5"/>
</calcChain>
</file>

<file path=xl/sharedStrings.xml><?xml version="1.0" encoding="utf-8"?>
<sst xmlns="http://schemas.openxmlformats.org/spreadsheetml/2006/main" count="301" uniqueCount="123">
  <si>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</si>
  <si>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</si>
  <si>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</si>
  <si>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</si>
  <si>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</si>
  <si>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</si>
  <si>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</si>
  <si>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</si>
  <si>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</si>
  <si>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</si>
  <si>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</si>
  <si>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</si>
  <si>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</si>
  <si>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</si>
  <si>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</si>
  <si>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</si>
  <si>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</si>
  <si>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</si>
  <si>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</si>
  <si>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</si>
  <si>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</si>
  <si>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</si>
  <si>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</si>
  <si>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</si>
  <si>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</si>
  <si>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</si>
  <si>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</si>
  <si>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</si>
  <si>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</si>
  <si>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</si>
  <si>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</si>
  <si>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</si>
  <si>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</si>
  <si>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</si>
  <si>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</si>
  <si>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</si>
  <si>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</si>
  <si>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</si>
  <si>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</si>
  <si>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</si>
  <si>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</si>
  <si>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</si>
  <si>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</si>
  <si>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</si>
  <si>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</si>
  <si>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</si>
  <si>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</si>
  <si>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</si>
  <si>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</si>
  <si>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</si>
  <si>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</si>
  <si>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</si>
  <si>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</si>
  <si>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</si>
  <si>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</si>
  <si>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</si>
  <si>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</si>
  <si>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</si>
  <si>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</si>
  <si>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</si>
  <si>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</si>
  <si>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</si>
  <si>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</si>
  <si>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</si>
  <si>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</si>
  <si>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</si>
  <si>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</si>
  <si>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</si>
  <si>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</si>
  <si>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</si>
  <si>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</si>
  <si>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</si>
  <si>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</si>
  <si>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</si>
  <si>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</si>
  <si>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</si>
  <si>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</si>
  <si>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</si>
  <si>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</si>
  <si>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</si>
  <si>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</si>
  <si>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</si>
  <si>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</si>
  <si>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</si>
  <si>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</si>
  <si>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</si>
  <si>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</si>
  <si>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</si>
  <si>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</si>
  <si>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</si>
  <si>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</si>
  <si>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</si>
  <si>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</si>
  <si>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</si>
  <si>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</si>
  <si>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</si>
  <si>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</si>
  <si>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</si>
  <si>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</si>
  <si>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</si>
  <si>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</si>
  <si>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</si>
  <si>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</si>
  <si>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</si>
  <si>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</si>
  <si>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</si>
  <si>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</si>
  <si>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</si>
  <si>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</si>
  <si>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</si>
  <si>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</si>
  <si>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</si>
  <si>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</si>
  <si>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</si>
  <si>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</si>
  <si>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</si>
  <si>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</si>
  <si>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</si>
  <si>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</si>
  <si>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</si>
  <si>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については、法適用２年目で、特別会計から移行する際に、減価償却累計額相当額を控除した額である簿価を取得価額としているため、償却率が低くなっている。今後、年数が経過し、償却が進むにつれ50％程度になるものと見込まれる。
　また、現有６処理区のうち、５処理区は供用開始から20年未満であるため、大規模な改修が必要な施設はほとんどない状況であったが、今後は、供用開始後20年を超えてくるため、施設の改修等が増えてくる見込みである。そのような中、改修に係る経費や維持管理に係る経費を削減するため、H30年度予算で、１処理区を公共下水道の処理区に編入し処理場を廃止する予定である。</t>
    <rPh sb="23" eb="25">
      <t>ネンメ</t>
    </rPh>
    <rPh sb="27" eb="29">
      <t>トクベツ</t>
    </rPh>
    <rPh sb="29" eb="31">
      <t>カイケイ</t>
    </rPh>
    <rPh sb="33" eb="35">
      <t>イコウ</t>
    </rPh>
    <rPh sb="37" eb="38">
      <t>サイ</t>
    </rPh>
    <rPh sb="40" eb="42">
      <t>ゲンカ</t>
    </rPh>
    <rPh sb="42" eb="44">
      <t>ショウキャク</t>
    </rPh>
    <rPh sb="44" eb="47">
      <t>ルイケイガク</t>
    </rPh>
    <rPh sb="47" eb="49">
      <t>ソウトウ</t>
    </rPh>
    <rPh sb="49" eb="50">
      <t>ガク</t>
    </rPh>
    <rPh sb="51" eb="53">
      <t>コウジョ</t>
    </rPh>
    <rPh sb="55" eb="56">
      <t>ガク</t>
    </rPh>
    <rPh sb="59" eb="61">
      <t>ボカ</t>
    </rPh>
    <rPh sb="62" eb="64">
      <t>シュトク</t>
    </rPh>
    <rPh sb="64" eb="66">
      <t>カガク</t>
    </rPh>
    <rPh sb="74" eb="76">
      <t>ショウキャク</t>
    </rPh>
    <phoneticPr fontId="4"/>
  </si>
  <si>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①の経常収支比率について、前年度より大幅に改善し100％に近づいたが、これは分流式下水道等に要する経費の適正化を行ったため、前年度までは資本的収支に繰入をしていたものを、当該年度から収益的収支の収入したことなどにより、収支が改善したものである。
　また、④企業債残高対事業規模比率がH29年度決算から大幅減となったが、これも①と同じく、分流式下水道等に要する経費の適正化を行ったため、資本費のうち、使用料で賄うべき汚水処理費が、基準繰入の対象である分流式下水道等に要する経費に振り替わったためである。
　現在、伯方町の木浦・有津地区については整備中であり、有収水量が少なく、また、地形上自然流下のみでは汚水を収集できないので、多くのマンホールポンプを整備しているため、⑥の汚水処理原価が類似団体平均値と比べて高くなっている。</t>
    <rPh sb="129" eb="131">
      <t>ケイジョウ</t>
    </rPh>
    <rPh sb="145" eb="147">
      <t>オオハバ</t>
    </rPh>
    <rPh sb="156" eb="157">
      <t>チカ</t>
    </rPh>
    <rPh sb="277" eb="280">
      <t>オオハバゲン</t>
    </rPh>
    <phoneticPr fontId="4"/>
  </si>
  <si>
    <t>　今後H29～31で策定するストックマネジメント計画に基づき施設全体での最適な改築更新に取り組むこととしている。
　また、施設の統廃合については、H30年度に１処理区を特定環境保全公共下水道を公共下水道に接続し、平成31年度からは農業集落排水１処理区を特定環境保全公共下水道に接続する事業を開始する予定である。施設の統廃合により、施設の更新経費や管理運営経費を削減し、施設利用率を高める見込みとしている。
　整備事業のピークは過ぎているため、企業債償還金が逓減することから、汚水処理原価についても逓減し、経費回収率も改善すると考えている。</t>
    <rPh sb="76" eb="78">
      <t>ネンド</t>
    </rPh>
    <rPh sb="80" eb="82">
      <t>ショリ</t>
    </rPh>
    <rPh sb="82" eb="83">
      <t>ク</t>
    </rPh>
    <rPh sb="84" eb="86">
      <t>トクテイ</t>
    </rPh>
    <rPh sb="86" eb="88">
      <t>カンキョウ</t>
    </rPh>
    <rPh sb="88" eb="90">
      <t>ホゼン</t>
    </rPh>
    <rPh sb="90" eb="92">
      <t>コウキョウ</t>
    </rPh>
    <rPh sb="92" eb="95">
      <t>ゲスイドウ</t>
    </rPh>
    <rPh sb="96" eb="98">
      <t>コウキョウ</t>
    </rPh>
    <rPh sb="98" eb="101">
      <t>ゲスイドウ</t>
    </rPh>
    <rPh sb="102" eb="104">
      <t>セツゾク</t>
    </rPh>
    <rPh sb="106" eb="108">
      <t>ヘイセイ</t>
    </rPh>
    <rPh sb="110" eb="112">
      <t>ネンド</t>
    </rPh>
    <rPh sb="115" eb="117">
      <t>ノウギョウ</t>
    </rPh>
    <rPh sb="117" eb="119">
      <t>シュウラク</t>
    </rPh>
    <rPh sb="119" eb="121">
      <t>ハイスイ</t>
    </rPh>
    <rPh sb="122" eb="124">
      <t>ショリ</t>
    </rPh>
    <rPh sb="124" eb="125">
      <t>ク</t>
    </rPh>
    <rPh sb="126" eb="128">
      <t>トクテイ</t>
    </rPh>
    <rPh sb="128" eb="130">
      <t>カンキョウ</t>
    </rPh>
    <rPh sb="130" eb="132">
      <t>ホゼン</t>
    </rPh>
    <rPh sb="132" eb="134">
      <t>コウキョウ</t>
    </rPh>
    <rPh sb="134" eb="137">
      <t>ゲスイドウ</t>
    </rPh>
    <rPh sb="138" eb="140">
      <t>セツゾク</t>
    </rPh>
    <rPh sb="142" eb="144">
      <t>ジギョウ</t>
    </rPh>
    <rPh sb="145" eb="147">
      <t>カイシ</t>
    </rPh>
    <rPh sb="149" eb="151">
      <t>ヨテイ</t>
    </rPh>
    <rPh sb="155" eb="157">
      <t>シセツ</t>
    </rPh>
    <rPh sb="158" eb="161">
      <t>トウハイゴウ</t>
    </rPh>
    <rPh sb="165" eb="167">
      <t>シセツ</t>
    </rPh>
    <rPh sb="168" eb="170">
      <t>コウシン</t>
    </rPh>
    <rPh sb="170" eb="172">
      <t>ケイヒ</t>
    </rPh>
    <rPh sb="173" eb="175">
      <t>カンリ</t>
    </rPh>
    <rPh sb="175" eb="177">
      <t>ウンエイ</t>
    </rPh>
    <rPh sb="177" eb="179">
      <t>ケイヒ</t>
    </rPh>
    <rPh sb="180" eb="182">
      <t>サクゲン</t>
    </rPh>
    <rPh sb="184" eb="186">
      <t>シセツ</t>
    </rPh>
    <rPh sb="186" eb="189">
      <t>リヨウリツ</t>
    </rPh>
    <rPh sb="190" eb="191">
      <t>タカ</t>
    </rPh>
    <rPh sb="193" eb="195">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</si>
</sst>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9700-4F39-9F6E-2255E61B0EFF}"/>
            </c:ext>
          </c:extLst>
        </c:ser>
        <c:dLbls>
          <c:showLegendKey val="0"/>
          <c:showVal val="0"/>
          <c:showCatName val="0"/>
          <c:showSerName val="0"/>
          <c:showPercent val="0"/>
          <c:showBubbleSize val="0"/>
        </c:dLbls>
        <c:gapWidth val="150"/>
        <c:axId val="295549200"/>
        <c:axId val="295548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0.04</c:v>
                </c:pt>
                <c:pt idx="4">
                  <c:v>0.15</c:v>
                </c:pt>
              </c:numCache>
            </c:numRef>
          </c:val>
          <c:smooth val="0"/>
          <c:extLst xmlns:c16r2="http://schemas.microsoft.com/office/drawing/2015/06/chart">
            <c:ext xmlns:c16="http://schemas.microsoft.com/office/drawing/2014/chart" uri="{C3380CC4-5D6E-409C-BE32-E72D297353CC}">
              <c16:uniqueId val="{00000001-9700-4F39-9F6E-2255E61B0EFF}"/>
            </c:ext>
          </c:extLst>
        </c:ser>
        <c:dLbls>
          <c:showLegendKey val="0"/>
          <c:showVal val="0"/>
          <c:showCatName val="0"/>
          <c:showSerName val="0"/>
          <c:showPercent val="0"/>
          <c:showBubbleSize val="0"/>
        </c:dLbls>
        <c:marker val="1"/>
        <c:smooth val="0"/>
        <c:axId val="295549200"/>
        <c:axId val="295548416"/>
      </c:lineChart>
      <c:dateAx>
        <c:axId val="295549200"/>
        <c:scaling>
          <c:orientation val="minMax"/>
        </c:scaling>
        <c:delete val="1"/>
        <c:axPos val="b"/>
        <c:numFmt formatCode="ge" sourceLinked="1"/>
        <c:majorTickMark val="none"/>
        <c:minorTickMark val="none"/>
        <c:tickLblPos val="none"/>
        <c:crossAx val="295548416"/>
        <c:crosses val="autoZero"/>
        <c:auto val="1"/>
        <c:lblOffset val="100"/>
        <c:baseTimeUnit val="years"/>
      </c:dateAx>
      <c:valAx>
        <c:axId val="29554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54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36.340000000000003</c:v>
                </c:pt>
                <c:pt idx="4">
                  <c:v>36.36</c:v>
                </c:pt>
              </c:numCache>
            </c:numRef>
          </c:val>
          <c:extLst xmlns:c16r2="http://schemas.microsoft.com/office/drawing/2015/06/chart">
            <c:ext xmlns:c16="http://schemas.microsoft.com/office/drawing/2014/chart" uri="{C3380CC4-5D6E-409C-BE32-E72D297353CC}">
              <c16:uniqueId val="{00000000-0129-4EF9-84E9-6AFDA8E3842A}"/>
            </c:ext>
          </c:extLst>
        </c:ser>
        <c:dLbls>
          <c:showLegendKey val="0"/>
          <c:showVal val="0"/>
          <c:showCatName val="0"/>
          <c:showSerName val="0"/>
          <c:showPercent val="0"/>
          <c:showBubbleSize val="0"/>
        </c:dLbls>
        <c:gapWidth val="150"/>
        <c:axId val="224192056"/>
        <c:axId val="22419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43.18</c:v>
                </c:pt>
                <c:pt idx="4">
                  <c:v>42.38</c:v>
                </c:pt>
              </c:numCache>
            </c:numRef>
          </c:val>
          <c:smooth val="0"/>
          <c:extLst xmlns:c16r2="http://schemas.microsoft.com/office/drawing/2015/06/chart">
            <c:ext xmlns:c16="http://schemas.microsoft.com/office/drawing/2014/chart" uri="{C3380CC4-5D6E-409C-BE32-E72D297353CC}">
              <c16:uniqueId val="{00000001-0129-4EF9-84E9-6AFDA8E3842A}"/>
            </c:ext>
          </c:extLst>
        </c:ser>
        <c:dLbls>
          <c:showLegendKey val="0"/>
          <c:showVal val="0"/>
          <c:showCatName val="0"/>
          <c:showSerName val="0"/>
          <c:showPercent val="0"/>
          <c:showBubbleSize val="0"/>
        </c:dLbls>
        <c:marker val="1"/>
        <c:smooth val="0"/>
        <c:axId val="224192056"/>
        <c:axId val="224192448"/>
      </c:lineChart>
      <c:dateAx>
        <c:axId val="224192056"/>
        <c:scaling>
          <c:orientation val="minMax"/>
        </c:scaling>
        <c:delete val="1"/>
        <c:axPos val="b"/>
        <c:numFmt formatCode="ge" sourceLinked="1"/>
        <c:majorTickMark val="none"/>
        <c:minorTickMark val="none"/>
        <c:tickLblPos val="none"/>
        <c:crossAx val="224192448"/>
        <c:crosses val="autoZero"/>
        <c:auto val="1"/>
        <c:lblOffset val="100"/>
        <c:baseTimeUnit val="years"/>
      </c:dateAx>
      <c:valAx>
        <c:axId val="22419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19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80.47</c:v>
                </c:pt>
                <c:pt idx="4">
                  <c:v>80.989999999999995</c:v>
                </c:pt>
              </c:numCache>
            </c:numRef>
          </c:val>
          <c:extLst xmlns:c16r2="http://schemas.microsoft.com/office/drawing/2015/06/chart">
            <c:ext xmlns:c16="http://schemas.microsoft.com/office/drawing/2014/chart" uri="{C3380CC4-5D6E-409C-BE32-E72D297353CC}">
              <c16:uniqueId val="{00000000-E76C-4A91-A295-8647CD7DBF85}"/>
            </c:ext>
          </c:extLst>
        </c:ser>
        <c:dLbls>
          <c:showLegendKey val="0"/>
          <c:showVal val="0"/>
          <c:showCatName val="0"/>
          <c:showSerName val="0"/>
          <c:showPercent val="0"/>
          <c:showBubbleSize val="0"/>
        </c:dLbls>
        <c:gapWidth val="150"/>
        <c:axId val="224193624"/>
        <c:axId val="22344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86.43</c:v>
                </c:pt>
                <c:pt idx="4">
                  <c:v>87.01</c:v>
                </c:pt>
              </c:numCache>
            </c:numRef>
          </c:val>
          <c:smooth val="0"/>
          <c:extLst xmlns:c16r2="http://schemas.microsoft.com/office/drawing/2015/06/chart">
            <c:ext xmlns:c16="http://schemas.microsoft.com/office/drawing/2014/chart" uri="{C3380CC4-5D6E-409C-BE32-E72D297353CC}">
              <c16:uniqueId val="{00000001-E76C-4A91-A295-8647CD7DBF85}"/>
            </c:ext>
          </c:extLst>
        </c:ser>
        <c:dLbls>
          <c:showLegendKey val="0"/>
          <c:showVal val="0"/>
          <c:showCatName val="0"/>
          <c:showSerName val="0"/>
          <c:showPercent val="0"/>
          <c:showBubbleSize val="0"/>
        </c:dLbls>
        <c:marker val="1"/>
        <c:smooth val="0"/>
        <c:axId val="224193624"/>
        <c:axId val="223441760"/>
      </c:lineChart>
      <c:dateAx>
        <c:axId val="224193624"/>
        <c:scaling>
          <c:orientation val="minMax"/>
        </c:scaling>
        <c:delete val="1"/>
        <c:axPos val="b"/>
        <c:numFmt formatCode="ge" sourceLinked="1"/>
        <c:majorTickMark val="none"/>
        <c:minorTickMark val="none"/>
        <c:tickLblPos val="none"/>
        <c:crossAx val="223441760"/>
        <c:crosses val="autoZero"/>
        <c:auto val="1"/>
        <c:lblOffset val="100"/>
        <c:baseTimeUnit val="years"/>
      </c:dateAx>
      <c:valAx>
        <c:axId val="22344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193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86.76</c:v>
                </c:pt>
                <c:pt idx="4">
                  <c:v>99.88</c:v>
                </c:pt>
              </c:numCache>
            </c:numRef>
          </c:val>
          <c:extLst xmlns:c16r2="http://schemas.microsoft.com/office/drawing/2015/06/chart">
            <c:ext xmlns:c16="http://schemas.microsoft.com/office/drawing/2014/chart" uri="{C3380CC4-5D6E-409C-BE32-E72D297353CC}">
              <c16:uniqueId val="{00000000-E1DD-42F1-B034-FB10F916BF93}"/>
            </c:ext>
          </c:extLst>
        </c:ser>
        <c:dLbls>
          <c:showLegendKey val="0"/>
          <c:showVal val="0"/>
          <c:showCatName val="0"/>
          <c:showSerName val="0"/>
          <c:showPercent val="0"/>
          <c:showBubbleSize val="0"/>
        </c:dLbls>
        <c:gapWidth val="150"/>
        <c:axId val="295547240"/>
        <c:axId val="29554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101.17</c:v>
                </c:pt>
                <c:pt idx="4">
                  <c:v>103.61</c:v>
                </c:pt>
              </c:numCache>
            </c:numRef>
          </c:val>
          <c:smooth val="0"/>
          <c:extLst xmlns:c16r2="http://schemas.microsoft.com/office/drawing/2015/06/chart">
            <c:ext xmlns:c16="http://schemas.microsoft.com/office/drawing/2014/chart" uri="{C3380CC4-5D6E-409C-BE32-E72D297353CC}">
              <c16:uniqueId val="{00000001-E1DD-42F1-B034-FB10F916BF93}"/>
            </c:ext>
          </c:extLst>
        </c:ser>
        <c:dLbls>
          <c:showLegendKey val="0"/>
          <c:showVal val="0"/>
          <c:showCatName val="0"/>
          <c:showSerName val="0"/>
          <c:showPercent val="0"/>
          <c:showBubbleSize val="0"/>
        </c:dLbls>
        <c:marker val="1"/>
        <c:smooth val="0"/>
        <c:axId val="295547240"/>
        <c:axId val="295546848"/>
      </c:lineChart>
      <c:dateAx>
        <c:axId val="295547240"/>
        <c:scaling>
          <c:orientation val="minMax"/>
        </c:scaling>
        <c:delete val="1"/>
        <c:axPos val="b"/>
        <c:numFmt formatCode="ge" sourceLinked="1"/>
        <c:majorTickMark val="none"/>
        <c:minorTickMark val="none"/>
        <c:tickLblPos val="none"/>
        <c:crossAx val="295546848"/>
        <c:crosses val="autoZero"/>
        <c:auto val="1"/>
        <c:lblOffset val="100"/>
        <c:baseTimeUnit val="years"/>
      </c:dateAx>
      <c:valAx>
        <c:axId val="29554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54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4.29</c:v>
                </c:pt>
                <c:pt idx="4">
                  <c:v>8.5399999999999991</c:v>
                </c:pt>
              </c:numCache>
            </c:numRef>
          </c:val>
          <c:extLst xmlns:c16r2="http://schemas.microsoft.com/office/drawing/2015/06/chart">
            <c:ext xmlns:c16="http://schemas.microsoft.com/office/drawing/2014/chart" uri="{C3380CC4-5D6E-409C-BE32-E72D297353CC}">
              <c16:uniqueId val="{00000000-4A1B-4AB7-B8FD-CDBD7F2F2C53}"/>
            </c:ext>
          </c:extLst>
        </c:ser>
        <c:dLbls>
          <c:showLegendKey val="0"/>
          <c:showVal val="0"/>
          <c:showCatName val="0"/>
          <c:showSerName val="0"/>
          <c:showPercent val="0"/>
          <c:showBubbleSize val="0"/>
        </c:dLbls>
        <c:gapWidth val="150"/>
        <c:axId val="225916648"/>
        <c:axId val="225915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28.48</c:v>
                </c:pt>
                <c:pt idx="4">
                  <c:v>28.59</c:v>
                </c:pt>
              </c:numCache>
            </c:numRef>
          </c:val>
          <c:smooth val="0"/>
          <c:extLst xmlns:c16r2="http://schemas.microsoft.com/office/drawing/2015/06/chart">
            <c:ext xmlns:c16="http://schemas.microsoft.com/office/drawing/2014/chart" uri="{C3380CC4-5D6E-409C-BE32-E72D297353CC}">
              <c16:uniqueId val="{00000001-4A1B-4AB7-B8FD-CDBD7F2F2C53}"/>
            </c:ext>
          </c:extLst>
        </c:ser>
        <c:dLbls>
          <c:showLegendKey val="0"/>
          <c:showVal val="0"/>
          <c:showCatName val="0"/>
          <c:showSerName val="0"/>
          <c:showPercent val="0"/>
          <c:showBubbleSize val="0"/>
        </c:dLbls>
        <c:marker val="1"/>
        <c:smooth val="0"/>
        <c:axId val="225916648"/>
        <c:axId val="225915864"/>
      </c:lineChart>
      <c:dateAx>
        <c:axId val="225916648"/>
        <c:scaling>
          <c:orientation val="minMax"/>
        </c:scaling>
        <c:delete val="1"/>
        <c:axPos val="b"/>
        <c:numFmt formatCode="ge" sourceLinked="1"/>
        <c:majorTickMark val="none"/>
        <c:minorTickMark val="none"/>
        <c:tickLblPos val="none"/>
        <c:crossAx val="225915864"/>
        <c:crosses val="autoZero"/>
        <c:auto val="1"/>
        <c:lblOffset val="100"/>
        <c:baseTimeUnit val="years"/>
      </c:dateAx>
      <c:valAx>
        <c:axId val="22591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1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43E-4F3E-934C-1BFD5DF90044}"/>
            </c:ext>
          </c:extLst>
        </c:ser>
        <c:dLbls>
          <c:showLegendKey val="0"/>
          <c:showVal val="0"/>
          <c:showCatName val="0"/>
          <c:showSerName val="0"/>
          <c:showPercent val="0"/>
          <c:showBubbleSize val="0"/>
        </c:dLbls>
        <c:gapWidth val="150"/>
        <c:axId val="225914688"/>
        <c:axId val="29929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043E-4F3E-934C-1BFD5DF90044}"/>
            </c:ext>
          </c:extLst>
        </c:ser>
        <c:dLbls>
          <c:showLegendKey val="0"/>
          <c:showVal val="0"/>
          <c:showCatName val="0"/>
          <c:showSerName val="0"/>
          <c:showPercent val="0"/>
          <c:showBubbleSize val="0"/>
        </c:dLbls>
        <c:marker val="1"/>
        <c:smooth val="0"/>
        <c:axId val="225914688"/>
        <c:axId val="299294744"/>
      </c:lineChart>
      <c:dateAx>
        <c:axId val="225914688"/>
        <c:scaling>
          <c:orientation val="minMax"/>
        </c:scaling>
        <c:delete val="1"/>
        <c:axPos val="b"/>
        <c:numFmt formatCode="ge" sourceLinked="1"/>
        <c:majorTickMark val="none"/>
        <c:minorTickMark val="none"/>
        <c:tickLblPos val="none"/>
        <c:crossAx val="299294744"/>
        <c:crosses val="autoZero"/>
        <c:auto val="1"/>
        <c:lblOffset val="100"/>
        <c:baseTimeUnit val="years"/>
      </c:dateAx>
      <c:valAx>
        <c:axId val="29929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68.12</c:v>
                </c:pt>
                <c:pt idx="4">
                  <c:v>67.52</c:v>
                </c:pt>
              </c:numCache>
            </c:numRef>
          </c:val>
          <c:extLst xmlns:c16r2="http://schemas.microsoft.com/office/drawing/2015/06/chart">
            <c:ext xmlns:c16="http://schemas.microsoft.com/office/drawing/2014/chart" uri="{C3380CC4-5D6E-409C-BE32-E72D297353CC}">
              <c16:uniqueId val="{00000000-20E3-4373-B0B5-6027E220DA64}"/>
            </c:ext>
          </c:extLst>
        </c:ser>
        <c:dLbls>
          <c:showLegendKey val="0"/>
          <c:showVal val="0"/>
          <c:showCatName val="0"/>
          <c:showSerName val="0"/>
          <c:showPercent val="0"/>
          <c:showBubbleSize val="0"/>
        </c:dLbls>
        <c:gapWidth val="150"/>
        <c:axId val="299295920"/>
        <c:axId val="299296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68.930000000000007</c:v>
                </c:pt>
                <c:pt idx="4">
                  <c:v>80.63</c:v>
                </c:pt>
              </c:numCache>
            </c:numRef>
          </c:val>
          <c:smooth val="0"/>
          <c:extLst xmlns:c16r2="http://schemas.microsoft.com/office/drawing/2015/06/chart">
            <c:ext xmlns:c16="http://schemas.microsoft.com/office/drawing/2014/chart" uri="{C3380CC4-5D6E-409C-BE32-E72D297353CC}">
              <c16:uniqueId val="{00000001-20E3-4373-B0B5-6027E220DA64}"/>
            </c:ext>
          </c:extLst>
        </c:ser>
        <c:dLbls>
          <c:showLegendKey val="0"/>
          <c:showVal val="0"/>
          <c:showCatName val="0"/>
          <c:showSerName val="0"/>
          <c:showPercent val="0"/>
          <c:showBubbleSize val="0"/>
        </c:dLbls>
        <c:marker val="1"/>
        <c:smooth val="0"/>
        <c:axId val="299295920"/>
        <c:axId val="299296312"/>
      </c:lineChart>
      <c:dateAx>
        <c:axId val="299295920"/>
        <c:scaling>
          <c:orientation val="minMax"/>
        </c:scaling>
        <c:delete val="1"/>
        <c:axPos val="b"/>
        <c:numFmt formatCode="ge" sourceLinked="1"/>
        <c:majorTickMark val="none"/>
        <c:minorTickMark val="none"/>
        <c:tickLblPos val="none"/>
        <c:crossAx val="299296312"/>
        <c:crosses val="autoZero"/>
        <c:auto val="1"/>
        <c:lblOffset val="100"/>
        <c:baseTimeUnit val="years"/>
      </c:dateAx>
      <c:valAx>
        <c:axId val="29929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29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9.89</c:v>
                </c:pt>
                <c:pt idx="4">
                  <c:v>25.78</c:v>
                </c:pt>
              </c:numCache>
            </c:numRef>
          </c:val>
          <c:extLst xmlns:c16r2="http://schemas.microsoft.com/office/drawing/2015/06/chart">
            <c:ext xmlns:c16="http://schemas.microsoft.com/office/drawing/2014/chart" uri="{C3380CC4-5D6E-409C-BE32-E72D297353CC}">
              <c16:uniqueId val="{00000000-18AC-4B14-936F-FCE67D6833C2}"/>
            </c:ext>
          </c:extLst>
        </c:ser>
        <c:dLbls>
          <c:showLegendKey val="0"/>
          <c:showVal val="0"/>
          <c:showCatName val="0"/>
          <c:showSerName val="0"/>
          <c:showPercent val="0"/>
          <c:showBubbleSize val="0"/>
        </c:dLbls>
        <c:gapWidth val="150"/>
        <c:axId val="230239896"/>
        <c:axId val="23023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70.42</c:v>
                </c:pt>
                <c:pt idx="4">
                  <c:v>70.92</c:v>
                </c:pt>
              </c:numCache>
            </c:numRef>
          </c:val>
          <c:smooth val="0"/>
          <c:extLst xmlns:c16r2="http://schemas.microsoft.com/office/drawing/2015/06/chart">
            <c:ext xmlns:c16="http://schemas.microsoft.com/office/drawing/2014/chart" uri="{C3380CC4-5D6E-409C-BE32-E72D297353CC}">
              <c16:uniqueId val="{00000001-18AC-4B14-936F-FCE67D6833C2}"/>
            </c:ext>
          </c:extLst>
        </c:ser>
        <c:dLbls>
          <c:showLegendKey val="0"/>
          <c:showVal val="0"/>
          <c:showCatName val="0"/>
          <c:showSerName val="0"/>
          <c:showPercent val="0"/>
          <c:showBubbleSize val="0"/>
        </c:dLbls>
        <c:marker val="1"/>
        <c:smooth val="0"/>
        <c:axId val="230239896"/>
        <c:axId val="230239504"/>
      </c:lineChart>
      <c:dateAx>
        <c:axId val="230239896"/>
        <c:scaling>
          <c:orientation val="minMax"/>
        </c:scaling>
        <c:delete val="1"/>
        <c:axPos val="b"/>
        <c:numFmt formatCode="ge" sourceLinked="1"/>
        <c:majorTickMark val="none"/>
        <c:minorTickMark val="none"/>
        <c:tickLblPos val="none"/>
        <c:crossAx val="230239504"/>
        <c:crosses val="autoZero"/>
        <c:auto val="1"/>
        <c:lblOffset val="100"/>
        <c:baseTimeUnit val="years"/>
      </c:dateAx>
      <c:valAx>
        <c:axId val="23023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3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1331.2</c:v>
                </c:pt>
                <c:pt idx="4">
                  <c:v>79.42</c:v>
                </c:pt>
              </c:numCache>
            </c:numRef>
          </c:val>
          <c:extLst xmlns:c16r2="http://schemas.microsoft.com/office/drawing/2015/06/chart">
            <c:ext xmlns:c16="http://schemas.microsoft.com/office/drawing/2014/chart" uri="{C3380CC4-5D6E-409C-BE32-E72D297353CC}">
              <c16:uniqueId val="{00000000-29BF-44C1-94C8-CFD46AC35B00}"/>
            </c:ext>
          </c:extLst>
        </c:ser>
        <c:dLbls>
          <c:showLegendKey val="0"/>
          <c:showVal val="0"/>
          <c:showCatName val="0"/>
          <c:showSerName val="0"/>
          <c:showPercent val="0"/>
          <c:showBubbleSize val="0"/>
        </c:dLbls>
        <c:gapWidth val="150"/>
        <c:axId val="230237152"/>
        <c:axId val="22494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1467.94</c:v>
                </c:pt>
                <c:pt idx="4">
                  <c:v>1144.94</c:v>
                </c:pt>
              </c:numCache>
            </c:numRef>
          </c:val>
          <c:smooth val="0"/>
          <c:extLst xmlns:c16r2="http://schemas.microsoft.com/office/drawing/2015/06/chart">
            <c:ext xmlns:c16="http://schemas.microsoft.com/office/drawing/2014/chart" uri="{C3380CC4-5D6E-409C-BE32-E72D297353CC}">
              <c16:uniqueId val="{00000001-29BF-44C1-94C8-CFD46AC35B00}"/>
            </c:ext>
          </c:extLst>
        </c:ser>
        <c:dLbls>
          <c:showLegendKey val="0"/>
          <c:showVal val="0"/>
          <c:showCatName val="0"/>
          <c:showSerName val="0"/>
          <c:showPercent val="0"/>
          <c:showBubbleSize val="0"/>
        </c:dLbls>
        <c:marker val="1"/>
        <c:smooth val="0"/>
        <c:axId val="230237152"/>
        <c:axId val="224943536"/>
      </c:lineChart>
      <c:dateAx>
        <c:axId val="230237152"/>
        <c:scaling>
          <c:orientation val="minMax"/>
        </c:scaling>
        <c:delete val="1"/>
        <c:axPos val="b"/>
        <c:numFmt formatCode="ge" sourceLinked="1"/>
        <c:majorTickMark val="none"/>
        <c:minorTickMark val="none"/>
        <c:tickLblPos val="none"/>
        <c:crossAx val="224943536"/>
        <c:crosses val="autoZero"/>
        <c:auto val="1"/>
        <c:lblOffset val="100"/>
        <c:baseTimeUnit val="years"/>
      </c:dateAx>
      <c:valAx>
        <c:axId val="22494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3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81.77</c:v>
                </c:pt>
                <c:pt idx="4">
                  <c:v>75.34</c:v>
                </c:pt>
              </c:numCache>
            </c:numRef>
          </c:val>
          <c:extLst xmlns:c16r2="http://schemas.microsoft.com/office/drawing/2015/06/chart">
            <c:ext xmlns:c16="http://schemas.microsoft.com/office/drawing/2014/chart" uri="{C3380CC4-5D6E-409C-BE32-E72D297353CC}">
              <c16:uniqueId val="{00000000-6844-4F93-A0D7-609615F80222}"/>
            </c:ext>
          </c:extLst>
        </c:ser>
        <c:dLbls>
          <c:showLegendKey val="0"/>
          <c:showVal val="0"/>
          <c:showCatName val="0"/>
          <c:showSerName val="0"/>
          <c:showPercent val="0"/>
          <c:showBubbleSize val="0"/>
        </c:dLbls>
        <c:gapWidth val="150"/>
        <c:axId val="297950296"/>
        <c:axId val="297949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83.3</c:v>
                </c:pt>
                <c:pt idx="4">
                  <c:v>88.16</c:v>
                </c:pt>
              </c:numCache>
            </c:numRef>
          </c:val>
          <c:smooth val="0"/>
          <c:extLst xmlns:c16r2="http://schemas.microsoft.com/office/drawing/2015/06/chart">
            <c:ext xmlns:c16="http://schemas.microsoft.com/office/drawing/2014/chart" uri="{C3380CC4-5D6E-409C-BE32-E72D297353CC}">
              <c16:uniqueId val="{00000001-6844-4F93-A0D7-609615F80222}"/>
            </c:ext>
          </c:extLst>
        </c:ser>
        <c:dLbls>
          <c:showLegendKey val="0"/>
          <c:showVal val="0"/>
          <c:showCatName val="0"/>
          <c:showSerName val="0"/>
          <c:showPercent val="0"/>
          <c:showBubbleSize val="0"/>
        </c:dLbls>
        <c:marker val="1"/>
        <c:smooth val="0"/>
        <c:axId val="297950296"/>
        <c:axId val="297949512"/>
      </c:lineChart>
      <c:dateAx>
        <c:axId val="297950296"/>
        <c:scaling>
          <c:orientation val="minMax"/>
        </c:scaling>
        <c:delete val="1"/>
        <c:axPos val="b"/>
        <c:numFmt formatCode="ge" sourceLinked="1"/>
        <c:majorTickMark val="none"/>
        <c:minorTickMark val="none"/>
        <c:tickLblPos val="none"/>
        <c:crossAx val="297949512"/>
        <c:crosses val="autoZero"/>
        <c:auto val="1"/>
        <c:lblOffset val="100"/>
        <c:baseTimeUnit val="years"/>
      </c:dateAx>
      <c:valAx>
        <c:axId val="29794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95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196.37</c:v>
                </c:pt>
                <c:pt idx="4">
                  <c:v>213.97</c:v>
                </c:pt>
              </c:numCache>
            </c:numRef>
          </c:val>
          <c:extLst xmlns:c16r2="http://schemas.microsoft.com/office/drawing/2015/06/chart">
            <c:ext xmlns:c16="http://schemas.microsoft.com/office/drawing/2014/chart" uri="{C3380CC4-5D6E-409C-BE32-E72D297353CC}">
              <c16:uniqueId val="{00000000-CB36-4A49-A903-0EC01B528DF1}"/>
            </c:ext>
          </c:extLst>
        </c:ser>
        <c:dLbls>
          <c:showLegendKey val="0"/>
          <c:showVal val="0"/>
          <c:showCatName val="0"/>
          <c:showSerName val="0"/>
          <c:showPercent val="0"/>
          <c:showBubbleSize val="0"/>
        </c:dLbls>
        <c:gapWidth val="150"/>
        <c:axId val="224190488"/>
        <c:axId val="22419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184.56</c:v>
                </c:pt>
                <c:pt idx="4">
                  <c:v>173.89</c:v>
                </c:pt>
              </c:numCache>
            </c:numRef>
          </c:val>
          <c:smooth val="0"/>
          <c:extLst xmlns:c16r2="http://schemas.microsoft.com/office/drawing/2015/06/chart">
            <c:ext xmlns:c16="http://schemas.microsoft.com/office/drawing/2014/chart" uri="{C3380CC4-5D6E-409C-BE32-E72D297353CC}">
              <c16:uniqueId val="{00000001-CB36-4A49-A903-0EC01B528DF1}"/>
            </c:ext>
          </c:extLst>
        </c:ser>
        <c:dLbls>
          <c:showLegendKey val="0"/>
          <c:showVal val="0"/>
          <c:showCatName val="0"/>
          <c:showSerName val="0"/>
          <c:showPercent val="0"/>
          <c:showBubbleSize val="0"/>
        </c:dLbls>
        <c:marker val="1"/>
        <c:smooth val="0"/>
        <c:axId val="224190488"/>
        <c:axId val="224190880"/>
      </c:lineChart>
      <c:dateAx>
        <c:axId val="224190488"/>
        <c:scaling>
          <c:orientation val="minMax"/>
        </c:scaling>
        <c:delete val="1"/>
        <c:axPos val="b"/>
        <c:numFmt formatCode="ge" sourceLinked="1"/>
        <c:majorTickMark val="none"/>
        <c:minorTickMark val="none"/>
        <c:tickLblPos val="none"/>
        <c:crossAx val="224190880"/>
        <c:crosses val="autoZero"/>
        <c:auto val="1"/>
        <c:lblOffset val="100"/>
        <c:baseTimeUnit val="years"/>
      </c:dateAx>
      <c:valAx>
        <c:axId val="22419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19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V43" zoomScaleNormal="100" workbookViewId="0">
      <selection activeCell="BL84" sqref="BL8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今治市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非設置</v>
      </c>
      <c r="AE8" s="73"/>
      <c r="AF8" s="73"/>
      <c r="AG8" s="73"/>
      <c r="AH8" s="73"/>
      <c r="AI8" s="73"/>
      <c r="AJ8" s="73"/>
      <c r="AK8" s="3"/>
      <c r="AL8" s="67">
        <f>データ!S6</f>
        <v>161861</v>
      </c>
      <c r="AM8" s="67"/>
      <c r="AN8" s="67"/>
      <c r="AO8" s="67"/>
      <c r="AP8" s="67"/>
      <c r="AQ8" s="67"/>
      <c r="AR8" s="67"/>
      <c r="AS8" s="67"/>
      <c r="AT8" s="66">
        <f>データ!T6</f>
        <v>419.14</v>
      </c>
      <c r="AU8" s="66"/>
      <c r="AV8" s="66"/>
      <c r="AW8" s="66"/>
      <c r="AX8" s="66"/>
      <c r="AY8" s="66"/>
      <c r="AZ8" s="66"/>
      <c r="BA8" s="66"/>
      <c r="BB8" s="66">
        <f>データ!U6</f>
        <v>386.17</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66.62</v>
      </c>
      <c r="J10" s="66"/>
      <c r="K10" s="66"/>
      <c r="L10" s="66"/>
      <c r="M10" s="66"/>
      <c r="N10" s="66"/>
      <c r="O10" s="66"/>
      <c r="P10" s="66">
        <f>データ!P6</f>
        <v>5.1100000000000003</v>
      </c>
      <c r="Q10" s="66"/>
      <c r="R10" s="66"/>
      <c r="S10" s="66"/>
      <c r="T10" s="66"/>
      <c r="U10" s="66"/>
      <c r="V10" s="66"/>
      <c r="W10" s="66">
        <f>データ!Q6</f>
        <v>96.27</v>
      </c>
      <c r="X10" s="66"/>
      <c r="Y10" s="66"/>
      <c r="Z10" s="66"/>
      <c r="AA10" s="66"/>
      <c r="AB10" s="66"/>
      <c r="AC10" s="66"/>
      <c r="AD10" s="67">
        <f>データ!R6</f>
        <v>2741</v>
      </c>
      <c r="AE10" s="67"/>
      <c r="AF10" s="67"/>
      <c r="AG10" s="67"/>
      <c r="AH10" s="67"/>
      <c r="AI10" s="67"/>
      <c r="AJ10" s="67"/>
      <c r="AK10" s="2"/>
      <c r="AL10" s="67">
        <f>データ!V6</f>
        <v>8231</v>
      </c>
      <c r="AM10" s="67"/>
      <c r="AN10" s="67"/>
      <c r="AO10" s="67"/>
      <c r="AP10" s="67"/>
      <c r="AQ10" s="67"/>
      <c r="AR10" s="67"/>
      <c r="AS10" s="67"/>
      <c r="AT10" s="66">
        <f>データ!W6</f>
        <v>5.05</v>
      </c>
      <c r="AU10" s="66"/>
      <c r="AV10" s="66"/>
      <c r="AW10" s="66"/>
      <c r="AX10" s="66"/>
      <c r="AY10" s="66"/>
      <c r="AZ10" s="66"/>
      <c r="BA10" s="66"/>
      <c r="BB10" s="66">
        <f>データ!X6</f>
        <v>1629.9</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eO21bHmVza7svkBH5Xfq4FaZtbtmOp9ATM88cV8tkelkyrndVgJFzf/OXIM4J+ceC/7haDqhUbfgSUmlF1mYFg==" saltValue="aXUIsI1in1RBNCfNdk6sc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382027</v>
      </c>
      <c r="D6" s="33">
        <f t="shared" si="3"/>
        <v>46</v>
      </c>
      <c r="E6" s="33">
        <f t="shared" si="3"/>
        <v>17</v>
      </c>
      <c r="F6" s="33">
        <f t="shared" si="3"/>
        <v>4</v>
      </c>
      <c r="G6" s="33">
        <f t="shared" si="3"/>
        <v>0</v>
      </c>
      <c r="H6" s="33" t="str">
        <f t="shared" si="3"/>
        <v>愛媛県　今治市</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66.62</v>
      </c>
      <c r="P6" s="34">
        <f t="shared" si="3"/>
        <v>5.1100000000000003</v>
      </c>
      <c r="Q6" s="34">
        <f t="shared" si="3"/>
        <v>96.27</v>
      </c>
      <c r="R6" s="34">
        <f t="shared" si="3"/>
        <v>2741</v>
      </c>
      <c r="S6" s="34">
        <f t="shared" si="3"/>
        <v>161861</v>
      </c>
      <c r="T6" s="34">
        <f t="shared" si="3"/>
        <v>419.14</v>
      </c>
      <c r="U6" s="34">
        <f t="shared" si="3"/>
        <v>386.17</v>
      </c>
      <c r="V6" s="34">
        <f t="shared" si="3"/>
        <v>8231</v>
      </c>
      <c r="W6" s="34">
        <f t="shared" si="3"/>
        <v>5.05</v>
      </c>
      <c r="X6" s="34">
        <f t="shared" si="3"/>
        <v>1629.9</v>
      </c>
      <c r="Y6" s="35" t="str">
        <f>IF(Y7="",NA(),Y7)</f>
        <v>-</v>
      </c>
      <c r="Z6" s="35" t="str">
        <f t="shared" ref="Z6:AH6" si="4">IF(Z7="",NA(),Z7)</f>
        <v>-</v>
      </c>
      <c r="AA6" s="35" t="str">
        <f t="shared" si="4"/>
        <v>-</v>
      </c>
      <c r="AB6" s="35">
        <f t="shared" si="4"/>
        <v>86.76</v>
      </c>
      <c r="AC6" s="35">
        <f t="shared" si="4"/>
        <v>99.88</v>
      </c>
      <c r="AD6" s="35" t="str">
        <f t="shared" si="4"/>
        <v>-</v>
      </c>
      <c r="AE6" s="35" t="str">
        <f t="shared" si="4"/>
        <v>-</v>
      </c>
      <c r="AF6" s="35" t="str">
        <f t="shared" si="4"/>
        <v>-</v>
      </c>
      <c r="AG6" s="35">
        <f t="shared" si="4"/>
        <v>101.17</v>
      </c>
      <c r="AH6" s="35">
        <f t="shared" si="4"/>
        <v>103.61</v>
      </c>
      <c r="AI6" s="34" t="str">
        <f>IF(AI7="","",IF(AI7="-","【-】","【"&amp;SUBSTITUTE(TEXT(AI7,"#,##0.00"),"-","△")&amp;"】"))</f>
        <v>【102.38】</v>
      </c>
      <c r="AJ6" s="35" t="str">
        <f>IF(AJ7="",NA(),AJ7)</f>
        <v>-</v>
      </c>
      <c r="AK6" s="35" t="str">
        <f t="shared" ref="AK6:AS6" si="5">IF(AK7="",NA(),AK7)</f>
        <v>-</v>
      </c>
      <c r="AL6" s="35" t="str">
        <f t="shared" si="5"/>
        <v>-</v>
      </c>
      <c r="AM6" s="35">
        <f t="shared" si="5"/>
        <v>68.12</v>
      </c>
      <c r="AN6" s="35">
        <f t="shared" si="5"/>
        <v>67.52</v>
      </c>
      <c r="AO6" s="35" t="str">
        <f t="shared" si="5"/>
        <v>-</v>
      </c>
      <c r="AP6" s="35" t="str">
        <f t="shared" si="5"/>
        <v>-</v>
      </c>
      <c r="AQ6" s="35" t="str">
        <f t="shared" si="5"/>
        <v>-</v>
      </c>
      <c r="AR6" s="35">
        <f t="shared" si="5"/>
        <v>68.930000000000007</v>
      </c>
      <c r="AS6" s="35">
        <f t="shared" si="5"/>
        <v>80.63</v>
      </c>
      <c r="AT6" s="34" t="str">
        <f>IF(AT7="","",IF(AT7="-","【-】","【"&amp;SUBSTITUTE(TEXT(AT7,"#,##0.00"),"-","△")&amp;"】"))</f>
        <v>【102.97】</v>
      </c>
      <c r="AU6" s="35" t="str">
        <f>IF(AU7="",NA(),AU7)</f>
        <v>-</v>
      </c>
      <c r="AV6" s="35" t="str">
        <f t="shared" ref="AV6:BD6" si="6">IF(AV7="",NA(),AV7)</f>
        <v>-</v>
      </c>
      <c r="AW6" s="35" t="str">
        <f t="shared" si="6"/>
        <v>-</v>
      </c>
      <c r="AX6" s="35">
        <f t="shared" si="6"/>
        <v>9.89</v>
      </c>
      <c r="AY6" s="35">
        <f t="shared" si="6"/>
        <v>25.78</v>
      </c>
      <c r="AZ6" s="35" t="str">
        <f t="shared" si="6"/>
        <v>-</v>
      </c>
      <c r="BA6" s="35" t="str">
        <f t="shared" si="6"/>
        <v>-</v>
      </c>
      <c r="BB6" s="35" t="str">
        <f t="shared" si="6"/>
        <v>-</v>
      </c>
      <c r="BC6" s="35">
        <f t="shared" si="6"/>
        <v>70.42</v>
      </c>
      <c r="BD6" s="35">
        <f t="shared" si="6"/>
        <v>70.92</v>
      </c>
      <c r="BE6" s="34" t="str">
        <f>IF(BE7="","",IF(BE7="-","【-】","【"&amp;SUBSTITUTE(TEXT(BE7,"#,##0.00"),"-","△")&amp;"】"))</f>
        <v>【54.73】</v>
      </c>
      <c r="BF6" s="35" t="str">
        <f>IF(BF7="",NA(),BF7)</f>
        <v>-</v>
      </c>
      <c r="BG6" s="35" t="str">
        <f t="shared" ref="BG6:BO6" si="7">IF(BG7="",NA(),BG7)</f>
        <v>-</v>
      </c>
      <c r="BH6" s="35" t="str">
        <f t="shared" si="7"/>
        <v>-</v>
      </c>
      <c r="BI6" s="35">
        <f t="shared" si="7"/>
        <v>1331.2</v>
      </c>
      <c r="BJ6" s="35">
        <f t="shared" si="7"/>
        <v>79.42</v>
      </c>
      <c r="BK6" s="35" t="str">
        <f t="shared" si="7"/>
        <v>-</v>
      </c>
      <c r="BL6" s="35" t="str">
        <f t="shared" si="7"/>
        <v>-</v>
      </c>
      <c r="BM6" s="35" t="str">
        <f t="shared" si="7"/>
        <v>-</v>
      </c>
      <c r="BN6" s="35">
        <f t="shared" si="7"/>
        <v>1467.94</v>
      </c>
      <c r="BO6" s="35">
        <f t="shared" si="7"/>
        <v>1144.94</v>
      </c>
      <c r="BP6" s="34" t="str">
        <f>IF(BP7="","",IF(BP7="-","【-】","【"&amp;SUBSTITUTE(TEXT(BP7,"#,##0.00"),"-","△")&amp;"】"))</f>
        <v>【1,225.44】</v>
      </c>
      <c r="BQ6" s="35" t="str">
        <f>IF(BQ7="",NA(),BQ7)</f>
        <v>-</v>
      </c>
      <c r="BR6" s="35" t="str">
        <f t="shared" ref="BR6:BZ6" si="8">IF(BR7="",NA(),BR7)</f>
        <v>-</v>
      </c>
      <c r="BS6" s="35" t="str">
        <f t="shared" si="8"/>
        <v>-</v>
      </c>
      <c r="BT6" s="35">
        <f t="shared" si="8"/>
        <v>81.77</v>
      </c>
      <c r="BU6" s="35">
        <f t="shared" si="8"/>
        <v>75.34</v>
      </c>
      <c r="BV6" s="35" t="str">
        <f t="shared" si="8"/>
        <v>-</v>
      </c>
      <c r="BW6" s="35" t="str">
        <f t="shared" si="8"/>
        <v>-</v>
      </c>
      <c r="BX6" s="35" t="str">
        <f t="shared" si="8"/>
        <v>-</v>
      </c>
      <c r="BY6" s="35">
        <f t="shared" si="8"/>
        <v>83.3</v>
      </c>
      <c r="BZ6" s="35">
        <f t="shared" si="8"/>
        <v>88.16</v>
      </c>
      <c r="CA6" s="34" t="str">
        <f>IF(CA7="","",IF(CA7="-","【-】","【"&amp;SUBSTITUTE(TEXT(CA7,"#,##0.00"),"-","△")&amp;"】"))</f>
        <v>【75.58】</v>
      </c>
      <c r="CB6" s="35" t="str">
        <f>IF(CB7="",NA(),CB7)</f>
        <v>-</v>
      </c>
      <c r="CC6" s="35" t="str">
        <f t="shared" ref="CC6:CK6" si="9">IF(CC7="",NA(),CC7)</f>
        <v>-</v>
      </c>
      <c r="CD6" s="35" t="str">
        <f t="shared" si="9"/>
        <v>-</v>
      </c>
      <c r="CE6" s="35">
        <f t="shared" si="9"/>
        <v>196.37</v>
      </c>
      <c r="CF6" s="35">
        <f t="shared" si="9"/>
        <v>213.97</v>
      </c>
      <c r="CG6" s="35" t="str">
        <f t="shared" si="9"/>
        <v>-</v>
      </c>
      <c r="CH6" s="35" t="str">
        <f t="shared" si="9"/>
        <v>-</v>
      </c>
      <c r="CI6" s="35" t="str">
        <f t="shared" si="9"/>
        <v>-</v>
      </c>
      <c r="CJ6" s="35">
        <f t="shared" si="9"/>
        <v>184.56</v>
      </c>
      <c r="CK6" s="35">
        <f t="shared" si="9"/>
        <v>173.89</v>
      </c>
      <c r="CL6" s="34" t="str">
        <f>IF(CL7="","",IF(CL7="-","【-】","【"&amp;SUBSTITUTE(TEXT(CL7,"#,##0.00"),"-","△")&amp;"】"))</f>
        <v>【215.23】</v>
      </c>
      <c r="CM6" s="35" t="str">
        <f>IF(CM7="",NA(),CM7)</f>
        <v>-</v>
      </c>
      <c r="CN6" s="35" t="str">
        <f t="shared" ref="CN6:CV6" si="10">IF(CN7="",NA(),CN7)</f>
        <v>-</v>
      </c>
      <c r="CO6" s="35" t="str">
        <f t="shared" si="10"/>
        <v>-</v>
      </c>
      <c r="CP6" s="35">
        <f t="shared" si="10"/>
        <v>36.340000000000003</v>
      </c>
      <c r="CQ6" s="35">
        <f t="shared" si="10"/>
        <v>36.36</v>
      </c>
      <c r="CR6" s="35" t="str">
        <f t="shared" si="10"/>
        <v>-</v>
      </c>
      <c r="CS6" s="35" t="str">
        <f t="shared" si="10"/>
        <v>-</v>
      </c>
      <c r="CT6" s="35" t="str">
        <f t="shared" si="10"/>
        <v>-</v>
      </c>
      <c r="CU6" s="35">
        <f t="shared" si="10"/>
        <v>43.18</v>
      </c>
      <c r="CV6" s="35">
        <f t="shared" si="10"/>
        <v>42.38</v>
      </c>
      <c r="CW6" s="34" t="str">
        <f>IF(CW7="","",IF(CW7="-","【-】","【"&amp;SUBSTITUTE(TEXT(CW7,"#,##0.00"),"-","△")&amp;"】"))</f>
        <v>【42.66】</v>
      </c>
      <c r="CX6" s="35" t="str">
        <f>IF(CX7="",NA(),CX7)</f>
        <v>-</v>
      </c>
      <c r="CY6" s="35" t="str">
        <f t="shared" ref="CY6:DG6" si="11">IF(CY7="",NA(),CY7)</f>
        <v>-</v>
      </c>
      <c r="CZ6" s="35" t="str">
        <f t="shared" si="11"/>
        <v>-</v>
      </c>
      <c r="DA6" s="35">
        <f t="shared" si="11"/>
        <v>80.47</v>
      </c>
      <c r="DB6" s="35">
        <f t="shared" si="11"/>
        <v>80.989999999999995</v>
      </c>
      <c r="DC6" s="35" t="str">
        <f t="shared" si="11"/>
        <v>-</v>
      </c>
      <c r="DD6" s="35" t="str">
        <f t="shared" si="11"/>
        <v>-</v>
      </c>
      <c r="DE6" s="35" t="str">
        <f t="shared" si="11"/>
        <v>-</v>
      </c>
      <c r="DF6" s="35">
        <f t="shared" si="11"/>
        <v>86.43</v>
      </c>
      <c r="DG6" s="35">
        <f t="shared" si="11"/>
        <v>87.01</v>
      </c>
      <c r="DH6" s="34" t="str">
        <f>IF(DH7="","",IF(DH7="-","【-】","【"&amp;SUBSTITUTE(TEXT(DH7,"#,##0.00"),"-","△")&amp;"】"))</f>
        <v>【82.67】</v>
      </c>
      <c r="DI6" s="35" t="str">
        <f>IF(DI7="",NA(),DI7)</f>
        <v>-</v>
      </c>
      <c r="DJ6" s="35" t="str">
        <f t="shared" ref="DJ6:DR6" si="12">IF(DJ7="",NA(),DJ7)</f>
        <v>-</v>
      </c>
      <c r="DK6" s="35" t="str">
        <f t="shared" si="12"/>
        <v>-</v>
      </c>
      <c r="DL6" s="35">
        <f t="shared" si="12"/>
        <v>4.29</v>
      </c>
      <c r="DM6" s="35">
        <f t="shared" si="12"/>
        <v>8.5399999999999991</v>
      </c>
      <c r="DN6" s="35" t="str">
        <f t="shared" si="12"/>
        <v>-</v>
      </c>
      <c r="DO6" s="35" t="str">
        <f t="shared" si="12"/>
        <v>-</v>
      </c>
      <c r="DP6" s="35" t="str">
        <f t="shared" si="12"/>
        <v>-</v>
      </c>
      <c r="DQ6" s="35">
        <f t="shared" si="12"/>
        <v>28.48</v>
      </c>
      <c r="DR6" s="35">
        <f t="shared" si="12"/>
        <v>28.59</v>
      </c>
      <c r="DS6" s="34" t="str">
        <f>IF(DS7="","",IF(DS7="-","【-】","【"&amp;SUBSTITUTE(TEXT(DS7,"#,##0.00"),"-","△")&amp;"】"))</f>
        <v>【24.65】</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0.04</v>
      </c>
      <c r="EN6" s="35">
        <f t="shared" si="14"/>
        <v>0.15</v>
      </c>
      <c r="EO6" s="34" t="str">
        <f>IF(EO7="","",IF(EO7="-","【-】","【"&amp;SUBSTITUTE(TEXT(EO7,"#,##0.00"),"-","△")&amp;"】"))</f>
        <v>【0.10】</v>
      </c>
    </row>
    <row r="7" spans="1:148" s="36" customFormat="1" x14ac:dyDescent="0.15">
      <c r="A7" s="28"/>
      <c r="B7" s="37">
        <v>2017</v>
      </c>
      <c r="C7" s="37">
        <v>382027</v>
      </c>
      <c r="D7" s="37">
        <v>46</v>
      </c>
      <c r="E7" s="37">
        <v>17</v>
      </c>
      <c r="F7" s="37">
        <v>4</v>
      </c>
      <c r="G7" s="37">
        <v>0</v>
      </c>
      <c r="H7" s="37" t="s">
        <v>108</v>
      </c>
      <c r="I7" s="37" t="s">
        <v>109</v>
      </c>
      <c r="J7" s="37" t="s">
        <v>110</v>
      </c>
      <c r="K7" s="37" t="s">
        <v>111</v>
      </c>
      <c r="L7" s="37" t="s">
        <v>112</v>
      </c>
      <c r="M7" s="37" t="s">
        <v>113</v>
      </c>
      <c r="N7" s="38" t="s">
        <v>114</v>
      </c>
      <c r="O7" s="38">
        <v>66.62</v>
      </c>
      <c r="P7" s="38">
        <v>5.1100000000000003</v>
      </c>
      <c r="Q7" s="38">
        <v>96.27</v>
      </c>
      <c r="R7" s="38">
        <v>2741</v>
      </c>
      <c r="S7" s="38">
        <v>161861</v>
      </c>
      <c r="T7" s="38">
        <v>419.14</v>
      </c>
      <c r="U7" s="38">
        <v>386.17</v>
      </c>
      <c r="V7" s="38">
        <v>8231</v>
      </c>
      <c r="W7" s="38">
        <v>5.05</v>
      </c>
      <c r="X7" s="38">
        <v>1629.9</v>
      </c>
      <c r="Y7" s="38" t="s">
        <v>114</v>
      </c>
      <c r="Z7" s="38" t="s">
        <v>114</v>
      </c>
      <c r="AA7" s="38" t="s">
        <v>114</v>
      </c>
      <c r="AB7" s="38">
        <v>86.76</v>
      </c>
      <c r="AC7" s="38">
        <v>99.88</v>
      </c>
      <c r="AD7" s="38" t="s">
        <v>114</v>
      </c>
      <c r="AE7" s="38" t="s">
        <v>114</v>
      </c>
      <c r="AF7" s="38" t="s">
        <v>114</v>
      </c>
      <c r="AG7" s="38">
        <v>101.17</v>
      </c>
      <c r="AH7" s="38">
        <v>103.61</v>
      </c>
      <c r="AI7" s="38">
        <v>102.38</v>
      </c>
      <c r="AJ7" s="38" t="s">
        <v>114</v>
      </c>
      <c r="AK7" s="38" t="s">
        <v>114</v>
      </c>
      <c r="AL7" s="38" t="s">
        <v>114</v>
      </c>
      <c r="AM7" s="38">
        <v>68.12</v>
      </c>
      <c r="AN7" s="38">
        <v>67.52</v>
      </c>
      <c r="AO7" s="38" t="s">
        <v>114</v>
      </c>
      <c r="AP7" s="38" t="s">
        <v>114</v>
      </c>
      <c r="AQ7" s="38" t="s">
        <v>114</v>
      </c>
      <c r="AR7" s="38">
        <v>68.930000000000007</v>
      </c>
      <c r="AS7" s="38">
        <v>80.63</v>
      </c>
      <c r="AT7" s="38">
        <v>102.97</v>
      </c>
      <c r="AU7" s="38" t="s">
        <v>114</v>
      </c>
      <c r="AV7" s="38" t="s">
        <v>114</v>
      </c>
      <c r="AW7" s="38" t="s">
        <v>114</v>
      </c>
      <c r="AX7" s="38">
        <v>9.89</v>
      </c>
      <c r="AY7" s="38">
        <v>25.78</v>
      </c>
      <c r="AZ7" s="38" t="s">
        <v>114</v>
      </c>
      <c r="BA7" s="38" t="s">
        <v>114</v>
      </c>
      <c r="BB7" s="38" t="s">
        <v>114</v>
      </c>
      <c r="BC7" s="38">
        <v>70.42</v>
      </c>
      <c r="BD7" s="38">
        <v>70.92</v>
      </c>
      <c r="BE7" s="38">
        <v>54.73</v>
      </c>
      <c r="BF7" s="38" t="s">
        <v>114</v>
      </c>
      <c r="BG7" s="38" t="s">
        <v>114</v>
      </c>
      <c r="BH7" s="38" t="s">
        <v>114</v>
      </c>
      <c r="BI7" s="38">
        <v>1331.2</v>
      </c>
      <c r="BJ7" s="38">
        <v>79.42</v>
      </c>
      <c r="BK7" s="38" t="s">
        <v>114</v>
      </c>
      <c r="BL7" s="38" t="s">
        <v>114</v>
      </c>
      <c r="BM7" s="38" t="s">
        <v>114</v>
      </c>
      <c r="BN7" s="38">
        <v>1467.94</v>
      </c>
      <c r="BO7" s="38">
        <v>1144.94</v>
      </c>
      <c r="BP7" s="38">
        <v>1225.44</v>
      </c>
      <c r="BQ7" s="38" t="s">
        <v>114</v>
      </c>
      <c r="BR7" s="38" t="s">
        <v>114</v>
      </c>
      <c r="BS7" s="38" t="s">
        <v>114</v>
      </c>
      <c r="BT7" s="38">
        <v>81.77</v>
      </c>
      <c r="BU7" s="38">
        <v>75.34</v>
      </c>
      <c r="BV7" s="38" t="s">
        <v>114</v>
      </c>
      <c r="BW7" s="38" t="s">
        <v>114</v>
      </c>
      <c r="BX7" s="38" t="s">
        <v>114</v>
      </c>
      <c r="BY7" s="38">
        <v>83.3</v>
      </c>
      <c r="BZ7" s="38">
        <v>88.16</v>
      </c>
      <c r="CA7" s="38">
        <v>75.58</v>
      </c>
      <c r="CB7" s="38" t="s">
        <v>114</v>
      </c>
      <c r="CC7" s="38" t="s">
        <v>114</v>
      </c>
      <c r="CD7" s="38" t="s">
        <v>114</v>
      </c>
      <c r="CE7" s="38">
        <v>196.37</v>
      </c>
      <c r="CF7" s="38">
        <v>213.97</v>
      </c>
      <c r="CG7" s="38" t="s">
        <v>114</v>
      </c>
      <c r="CH7" s="38" t="s">
        <v>114</v>
      </c>
      <c r="CI7" s="38" t="s">
        <v>114</v>
      </c>
      <c r="CJ7" s="38">
        <v>184.56</v>
      </c>
      <c r="CK7" s="38">
        <v>173.89</v>
      </c>
      <c r="CL7" s="38">
        <v>215.23</v>
      </c>
      <c r="CM7" s="38" t="s">
        <v>114</v>
      </c>
      <c r="CN7" s="38" t="s">
        <v>114</v>
      </c>
      <c r="CO7" s="38" t="s">
        <v>114</v>
      </c>
      <c r="CP7" s="38">
        <v>36.340000000000003</v>
      </c>
      <c r="CQ7" s="38">
        <v>36.36</v>
      </c>
      <c r="CR7" s="38" t="s">
        <v>114</v>
      </c>
      <c r="CS7" s="38" t="s">
        <v>114</v>
      </c>
      <c r="CT7" s="38" t="s">
        <v>114</v>
      </c>
      <c r="CU7" s="38">
        <v>43.18</v>
      </c>
      <c r="CV7" s="38">
        <v>42.38</v>
      </c>
      <c r="CW7" s="38">
        <v>42.66</v>
      </c>
      <c r="CX7" s="38" t="s">
        <v>114</v>
      </c>
      <c r="CY7" s="38" t="s">
        <v>114</v>
      </c>
      <c r="CZ7" s="38" t="s">
        <v>114</v>
      </c>
      <c r="DA7" s="38">
        <v>80.47</v>
      </c>
      <c r="DB7" s="38">
        <v>80.989999999999995</v>
      </c>
      <c r="DC7" s="38" t="s">
        <v>114</v>
      </c>
      <c r="DD7" s="38" t="s">
        <v>114</v>
      </c>
      <c r="DE7" s="38" t="s">
        <v>114</v>
      </c>
      <c r="DF7" s="38">
        <v>86.43</v>
      </c>
      <c r="DG7" s="38">
        <v>87.01</v>
      </c>
      <c r="DH7" s="38">
        <v>82.67</v>
      </c>
      <c r="DI7" s="38" t="s">
        <v>114</v>
      </c>
      <c r="DJ7" s="38" t="s">
        <v>114</v>
      </c>
      <c r="DK7" s="38" t="s">
        <v>114</v>
      </c>
      <c r="DL7" s="38">
        <v>4.29</v>
      </c>
      <c r="DM7" s="38">
        <v>8.5399999999999991</v>
      </c>
      <c r="DN7" s="38" t="s">
        <v>114</v>
      </c>
      <c r="DO7" s="38" t="s">
        <v>114</v>
      </c>
      <c r="DP7" s="38" t="s">
        <v>114</v>
      </c>
      <c r="DQ7" s="38">
        <v>28.48</v>
      </c>
      <c r="DR7" s="38">
        <v>28.59</v>
      </c>
      <c r="DS7" s="38">
        <v>24.65</v>
      </c>
      <c r="DT7" s="38" t="s">
        <v>114</v>
      </c>
      <c r="DU7" s="38" t="s">
        <v>114</v>
      </c>
      <c r="DV7" s="38" t="s">
        <v>114</v>
      </c>
      <c r="DW7" s="38">
        <v>0</v>
      </c>
      <c r="DX7" s="38">
        <v>0</v>
      </c>
      <c r="DY7" s="38" t="s">
        <v>114</v>
      </c>
      <c r="DZ7" s="38" t="s">
        <v>114</v>
      </c>
      <c r="EA7" s="38" t="s">
        <v>114</v>
      </c>
      <c r="EB7" s="38">
        <v>0</v>
      </c>
      <c r="EC7" s="38">
        <v>0</v>
      </c>
      <c r="ED7" s="38">
        <v>0</v>
      </c>
      <c r="EE7" s="38" t="s">
        <v>114</v>
      </c>
      <c r="EF7" s="38" t="s">
        <v>114</v>
      </c>
      <c r="EG7" s="38" t="s">
        <v>114</v>
      </c>
      <c r="EH7" s="38">
        <v>0</v>
      </c>
      <c r="EI7" s="38">
        <v>0</v>
      </c>
      <c r="EJ7" s="38" t="s">
        <v>114</v>
      </c>
      <c r="EK7" s="38" t="s">
        <v>114</v>
      </c>
      <c r="EL7" s="38" t="s">
        <v>114</v>
      </c>
      <c r="EM7" s="38">
        <v>0.04</v>
      </c>
      <c r="EN7" s="38">
        <v>0.15</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work</cp:lastModifiedBy>
  <cp:lastPrinted>2019-01-27T23:33:22Z</cp:lastPrinted>
  <dcterms:created xsi:type="dcterms:W3CDTF">2018-12-03T08:54:13Z</dcterms:created>
  <dcterms:modified xsi:type="dcterms:W3CDTF">2019-01-27T23:33:25Z</dcterms:modified>
  <cp:category/>
</cp:coreProperties>
</file>