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b1WyDP9VTCEx7lOcKc2/G4L2smoHTt4NBD4BGo39bZgntymR2qJKA0hmEwPTiz9krBULBkyymrxPXZqV+ZWBTQ==" workbookSaltValue="bV3+l0RKde0U8Y1j/TKhwg==" workbookSpinCount="100000" lockStructure="1"/>
  <bookViews>
    <workbookView xWindow="0" yWindow="0" windowWidth="15360" windowHeight="7635"/>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<sst xmlns="http://schemas.openxmlformats.org/spreadsheetml/2006/main" count="240" uniqueCount="126">
  <si>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</si>
  <si>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</si>
  <si>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</si>
  <si>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</si>
  <si>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</si>
  <si>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</si>
  <si>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</si>
  <si>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</si>
  <si>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</si>
  <si>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</si>
  <si>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</si>
  <si>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</si>
  <si>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</si>
  <si>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</si>
  <si>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</si>
  <si>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</si>
  <si>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</si>
  <si>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</si>
  <si>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</si>
  <si>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</si>
  <si>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</si>
  <si>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</si>
  <si>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</si>
  <si>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</si>
  <si>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</si>
  <si>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</si>
  <si>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</si>
  <si>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</si>
  <si>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</si>
  <si>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</si>
  <si>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</si>
  <si>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</si>
  <si>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</si>
  <si>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</si>
  <si>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</si>
  <si>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</si>
  <si>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</si>
  <si>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</si>
  <si>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</si>
  <si>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</si>
  <si>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</si>
  <si>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</si>
  <si>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</si>
  <si>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</si>
  <si>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</si>
  <si>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</si>
  <si>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</si>
  <si>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</si>
  <si>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</si>
  <si>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</si>
  <si>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</si>
  <si>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</si>
  <si>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</si>
  <si>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</si>
  <si>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</si>
  <si>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</si>
  <si>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</si>
  <si>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</si>
  <si>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</si>
  <si>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</si>
  <si>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</si>
  <si>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</si>
  <si>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</si>
  <si>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</si>
  <si>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</si>
  <si>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</si>
  <si>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</si>
  <si>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</si>
  <si>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</si>
  <si>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</si>
  <si>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</si>
  <si>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</si>
  <si>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</si>
  <si>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</si>
  <si>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</si>
  <si>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</si>
  <si>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</si>
  <si>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</si>
  <si>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</si>
  <si>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</si>
  <si>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</si>
  <si>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</si>
  <si>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</si>
  <si>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</si>
  <si>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</si>
  <si>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</si>
  <si>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</si>
  <si>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</si>
  <si>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</si>
  <si>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</si>
  <si>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</si>
  <si>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</si>
  <si>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</si>
  <si>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</si>
  <si>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</si>
  <si>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</si>
  <si>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</si>
  <si>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</si>
  <si>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</si>
  <si>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</si>
  <si>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</si>
  <si>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</si>
  <si>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</si>
  <si>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</si>
  <si>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</si>
  <si>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</si>
  <si>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</si>
  <si>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</si>
  <si>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</si>
  <si>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</si>
  <si>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</si>
  <si>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</si>
  <si>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</si>
  <si>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</si>
  <si>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</si>
  <si>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</si>
  <si>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</si>
  <si>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</si>
  <si>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</si>
  <si>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</si>
  <si>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</si>
  <si>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</si>
  <si>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</si>
  <si>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喜木津・広早処理区はH4、磯崎処理区はH5の供用開始と、管渠の耐用年数から見れば、比較的新しい施設であるため、管渠の改善・更新は行っていない。
　一方、喜木津浄化センター及び磯崎浄化センターについては、供用開始から20年が経過していることによる機械類の経年劣化が進んでおり、老朽化している状況と言える。また、7箇所あるマンホールポンプについても同様の状況である。
　そこで、平成28年度から、処理場の小修繕を計画的に行い、長寿命化を図っているところである。</t>
    <rPh sb="29" eb="31">
      <t>カンキョ</t>
    </rPh>
    <rPh sb="32" eb="34">
      <t>タイヨウ</t>
    </rPh>
    <rPh sb="34" eb="36">
      <t>ネンスウ</t>
    </rPh>
    <rPh sb="38" eb="39">
      <t>ミ</t>
    </rPh>
    <rPh sb="176" eb="178">
      <t>ジョウキョウ</t>
    </rPh>
    <rPh sb="188" eb="190">
      <t>ヘイセイ</t>
    </rPh>
    <rPh sb="192" eb="194">
      <t>ネンド</t>
    </rPh>
    <rPh sb="197" eb="199">
      <t>ショリ</t>
    </rPh>
    <rPh sb="199" eb="200">
      <t>バ</t>
    </rPh>
    <rPh sb="201" eb="204">
      <t>ショウシュウゼン</t>
    </rPh>
    <rPh sb="205" eb="208">
      <t>ケイカクテキ</t>
    </rPh>
    <rPh sb="209" eb="210">
      <t>オコナ</t>
    </rPh>
    <rPh sb="212" eb="213">
      <t>チョウ</t>
    </rPh>
    <rPh sb="213" eb="216">
      <t>ジュミョウカ</t>
    </rPh>
    <rPh sb="217" eb="218">
      <t>ハカ</t>
    </rPh>
    <phoneticPr fontId="4"/>
  </si>
  <si>
    <t>①　収益的収支比率
　100％に満たない赤字状態であり、一般会計繰入金で収支差額を調整している現状である。H26以降は、使用料収入の減少から、年々数値は悪化している。
④　企業債残高対事業規模比率
　建設事業を行っていないので新規借り入れがないことと、企業債残高のほぼ全額が、一般会計負担分のため、H26以降は0である。
⑤　経費回収率、⑥　汚水原価
　処理区の規模に比べて水洗化人口が少ないため、使用料収入が少ない反面、維持管理費は割高になる。そのため、経費回収率は100％を下回っており、汚水処理原価も高い範囲で推移しているが、類似団体に比べれば、まだ良い状況といえる。
⑦　施設利用率
　H29末の水洗化人口は475人と、計画人口の3分の2に減少しており、さらに節水意識の向上及び節水機器の普及により処理水量が減少していることから、60％を下回る低い水準になっている。29年度は、処理水量が増加したため、若干改善した。
⑧　水洗化率
　H28に90％を超えたものの、H29は再び90％を切った。今後も処理区全体の人口減少と水洗化人口が減少を続けていく見込のため、厳しい状況が続く。</t>
    <rPh sb="2" eb="5">
      <t>シュウエキテキ</t>
    </rPh>
    <rPh sb="5" eb="7">
      <t>シュウシ</t>
    </rPh>
    <rPh sb="7" eb="9">
      <t>ヒリツ</t>
    </rPh>
    <rPh sb="28" eb="30">
      <t>イッパン</t>
    </rPh>
    <rPh sb="30" eb="32">
      <t>カイケイ</t>
    </rPh>
    <rPh sb="32" eb="34">
      <t>クリイレ</t>
    </rPh>
    <rPh sb="34" eb="35">
      <t>キン</t>
    </rPh>
    <rPh sb="36" eb="38">
      <t>シュウシ</t>
    </rPh>
    <rPh sb="38" eb="40">
      <t>サガク</t>
    </rPh>
    <rPh sb="41" eb="43">
      <t>チョウセイ</t>
    </rPh>
    <rPh sb="47" eb="49">
      <t>ゲンジョウ</t>
    </rPh>
    <rPh sb="56" eb="58">
      <t>イコウ</t>
    </rPh>
    <rPh sb="60" eb="63">
      <t>シヨウリョウ</t>
    </rPh>
    <rPh sb="63" eb="65">
      <t>シュウニュウ</t>
    </rPh>
    <rPh sb="66" eb="68">
      <t>ゲンショウ</t>
    </rPh>
    <rPh sb="71" eb="73">
      <t>ネンネン</t>
    </rPh>
    <rPh sb="73" eb="75">
      <t>スウチ</t>
    </rPh>
    <rPh sb="76" eb="78">
      <t>アッカ</t>
    </rPh>
    <rPh sb="100" eb="102">
      <t>ケンセツ</t>
    </rPh>
    <rPh sb="102" eb="104">
      <t>ジギョウ</t>
    </rPh>
    <rPh sb="105" eb="106">
      <t>イ</t>
    </rPh>
    <rPh sb="144" eb="145">
      <t>ブン</t>
    </rPh>
    <rPh sb="152" eb="154">
      <t>イコウ</t>
    </rPh>
    <rPh sb="163" eb="165">
      <t>ケイヒ</t>
    </rPh>
    <rPh sb="165" eb="167">
      <t>カイシュウ</t>
    </rPh>
    <rPh sb="167" eb="168">
      <t>リツ</t>
    </rPh>
    <rPh sb="171" eb="173">
      <t>オスイ</t>
    </rPh>
    <rPh sb="173" eb="175">
      <t>ゲンカ</t>
    </rPh>
    <rPh sb="177" eb="179">
      <t>ショリ</t>
    </rPh>
    <rPh sb="179" eb="180">
      <t>ク</t>
    </rPh>
    <rPh sb="181" eb="183">
      <t>キボ</t>
    </rPh>
    <rPh sb="184" eb="185">
      <t>クラ</t>
    </rPh>
    <rPh sb="266" eb="268">
      <t>ルイジ</t>
    </rPh>
    <rPh sb="268" eb="270">
      <t>ダンタイ</t>
    </rPh>
    <rPh sb="271" eb="272">
      <t>クラ</t>
    </rPh>
    <rPh sb="278" eb="279">
      <t>ヨ</t>
    </rPh>
    <rPh sb="280" eb="282">
      <t>ジョウキョウ</t>
    </rPh>
    <rPh sb="314" eb="316">
      <t>ケイカク</t>
    </rPh>
    <rPh sb="316" eb="318">
      <t>ジンコウ</t>
    </rPh>
    <rPh sb="373" eb="375">
      <t>シタマワ</t>
    </rPh>
    <rPh sb="376" eb="377">
      <t>ヒク</t>
    </rPh>
    <rPh sb="378" eb="380">
      <t>スイジュン</t>
    </rPh>
    <rPh sb="389" eb="390">
      <t>ネン</t>
    </rPh>
    <rPh sb="390" eb="391">
      <t>ド</t>
    </rPh>
    <rPh sb="393" eb="395">
      <t>ショリ</t>
    </rPh>
    <rPh sb="395" eb="397">
      <t>スイリョウ</t>
    </rPh>
    <rPh sb="398" eb="400">
      <t>ゾウカ</t>
    </rPh>
    <rPh sb="405" eb="407">
      <t>ジャッカン</t>
    </rPh>
    <rPh sb="407" eb="409">
      <t>カイゼン</t>
    </rPh>
    <rPh sb="429" eb="430">
      <t>コ</t>
    </rPh>
    <rPh sb="440" eb="441">
      <t>フタタ</t>
    </rPh>
    <rPh sb="446" eb="447">
      <t>キ</t>
    </rPh>
    <rPh sb="450" eb="452">
      <t>コンゴ</t>
    </rPh>
    <rPh sb="453" eb="455">
      <t>ショリ</t>
    </rPh>
    <rPh sb="455" eb="456">
      <t>ク</t>
    </rPh>
    <rPh sb="456" eb="458">
      <t>ゼンタイ</t>
    </rPh>
    <rPh sb="478" eb="480">
      <t>ミコミ</t>
    </rPh>
    <rPh sb="484" eb="485">
      <t>キビ</t>
    </rPh>
    <rPh sb="487" eb="489">
      <t>ジョウキョウ</t>
    </rPh>
    <rPh sb="490" eb="491">
      <t>ツヅ</t>
    </rPh>
    <phoneticPr fontId="4"/>
  </si>
  <si>
    <t>　少子高齢化と若年層の流出により、処理区内の人口は減少の一途をたどっており、今後も増加は見込めない状況である。反面、施設については、年を追うごとに老朽化が進行するため、維持管理費は増高していく。このような状況で下水道事業を安定して経営していくためには、処理場の長寿命化により、維持管理費を抑えていく必要がある。
　また収入面では、使用料の改定が考えられるが、当地区は、現状でも公共下水道に比べて高い水準にあるため、下水道料金の改定は困難な状況である。
　今後は、経営戦略に基づき、水洗化率の向上と経費の削減を図っていきたい。また、H31に企業会計に移行するので、それにあわせた経営戦略の見直しも行いたい。</t>
    <rPh sb="130" eb="131">
      <t>チョウ</t>
    </rPh>
    <rPh sb="131" eb="134">
      <t>ジュミョウカ</t>
    </rPh>
    <rPh sb="227" eb="229">
      <t>コンゴ</t>
    </rPh>
    <rPh sb="231" eb="233">
      <t>ケイエイ</t>
    </rPh>
    <rPh sb="233" eb="235">
      <t>センリャク</t>
    </rPh>
    <rPh sb="236" eb="237">
      <t>モト</t>
    </rPh>
    <rPh sb="248" eb="250">
      <t>ケイヒ</t>
    </rPh>
    <rPh sb="251" eb="253">
      <t>サクゲン</t>
    </rPh>
    <rPh sb="254" eb="255">
      <t>ハカ</t>
    </rPh>
    <rPh sb="269" eb="271">
      <t>キギョウ</t>
    </rPh>
    <rPh sb="271" eb="273">
      <t>カイケイ</t>
    </rPh>
    <rPh sb="274" eb="276">
      <t>イコウ</t>
    </rPh>
    <rPh sb="288" eb="290">
      <t>ケイエイ</t>
    </rPh>
    <rPh sb="290" eb="292">
      <t>センリャク</t>
    </rPh>
    <rPh sb="293" eb="295">
      <t>ミナオ</t>
    </rPh>
    <rPh sb="297" eb="298">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</si>
</sst>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D5D4-4E8F-8F5B-9B0C7F43F197}"/>
            </c:ext>
          </c:extLst>
        </c:ser>
        <c:dLbls>
          <c:showLegendKey val="0"/>
          <c:showVal val="0"/>
          <c:showCatName val="0"/>
          <c:showSerName val="0"/>
          <c:showPercent val="0"/>
          <c:showBubbleSize val="0"/>
        </c:dLbls>
        <c:gapWidth val="150"/>
        <c:axId val="117865088"/>
        <c:axId val="1178672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c:v>0.09</c:v>
                </c:pt>
              </c:numCache>
            </c:numRef>
          </c:val>
          <c:smooth val="0"/>
          <c:extLst xmlns:c16r2="http://schemas.microsoft.com/office/drawing/2015/06/chart">
            <c:ext xmlns:c16="http://schemas.microsoft.com/office/drawing/2014/chart" uri="{C3380CC4-5D6E-409C-BE32-E72D297353CC}">
              <c16:uniqueId val="{00000001-D5D4-4E8F-8F5B-9B0C7F43F197}"/>
            </c:ext>
          </c:extLst>
        </c:ser>
        <c:dLbls>
          <c:showLegendKey val="0"/>
          <c:showVal val="0"/>
          <c:showCatName val="0"/>
          <c:showSerName val="0"/>
          <c:showPercent val="0"/>
          <c:showBubbleSize val="0"/>
        </c:dLbls>
        <c:marker val="1"/>
        <c:smooth val="0"/>
        <c:axId val="117865088"/>
        <c:axId val="117867264"/>
      </c:lineChart>
      <c:dateAx>
        <c:axId val="117865088"/>
        <c:scaling>
          <c:orientation val="minMax"/>
        </c:scaling>
        <c:delete val="1"/>
        <c:axPos val="b"/>
        <c:numFmt formatCode="ge" sourceLinked="1"/>
        <c:majorTickMark val="none"/>
        <c:minorTickMark val="none"/>
        <c:tickLblPos val="none"/>
        <c:crossAx val="117867264"/>
        <c:crosses val="autoZero"/>
        <c:auto val="1"/>
        <c:lblOffset val="100"/>
        <c:baseTimeUnit val="years"/>
      </c:dateAx>
      <c:valAx>
        <c:axId val="117867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6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56.89</c:v>
                </c:pt>
                <c:pt idx="1">
                  <c:v>48.76</c:v>
                </c:pt>
                <c:pt idx="2">
                  <c:v>47.7</c:v>
                </c:pt>
                <c:pt idx="3">
                  <c:v>42.76</c:v>
                </c:pt>
                <c:pt idx="4">
                  <c:v>49.12</c:v>
                </c:pt>
              </c:numCache>
            </c:numRef>
          </c:val>
          <c:extLst xmlns:c16r2="http://schemas.microsoft.com/office/drawing/2015/06/chart">
            <c:ext xmlns:c16="http://schemas.microsoft.com/office/drawing/2014/chart" uri="{C3380CC4-5D6E-409C-BE32-E72D297353CC}">
              <c16:uniqueId val="{00000000-DFEA-4231-AD8E-CC3E554FAC18}"/>
            </c:ext>
          </c:extLst>
        </c:ser>
        <c:dLbls>
          <c:showLegendKey val="0"/>
          <c:showVal val="0"/>
          <c:showCatName val="0"/>
          <c:showSerName val="0"/>
          <c:showPercent val="0"/>
          <c:showBubbleSize val="0"/>
        </c:dLbls>
        <c:gapWidth val="150"/>
        <c:axId val="121424128"/>
        <c:axId val="1214549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33.21</c:v>
                </c:pt>
              </c:numCache>
            </c:numRef>
          </c:val>
          <c:smooth val="0"/>
          <c:extLst xmlns:c16r2="http://schemas.microsoft.com/office/drawing/2015/06/chart">
            <c:ext xmlns:c16="http://schemas.microsoft.com/office/drawing/2014/chart" uri="{C3380CC4-5D6E-409C-BE32-E72D297353CC}">
              <c16:uniqueId val="{00000001-DFEA-4231-AD8E-CC3E554FAC18}"/>
            </c:ext>
          </c:extLst>
        </c:ser>
        <c:dLbls>
          <c:showLegendKey val="0"/>
          <c:showVal val="0"/>
          <c:showCatName val="0"/>
          <c:showSerName val="0"/>
          <c:showPercent val="0"/>
          <c:showBubbleSize val="0"/>
        </c:dLbls>
        <c:marker val="1"/>
        <c:smooth val="0"/>
        <c:axId val="121424128"/>
        <c:axId val="121454976"/>
      </c:lineChart>
      <c:dateAx>
        <c:axId val="121424128"/>
        <c:scaling>
          <c:orientation val="minMax"/>
        </c:scaling>
        <c:delete val="1"/>
        <c:axPos val="b"/>
        <c:numFmt formatCode="ge" sourceLinked="1"/>
        <c:majorTickMark val="none"/>
        <c:minorTickMark val="none"/>
        <c:tickLblPos val="none"/>
        <c:crossAx val="121454976"/>
        <c:crosses val="autoZero"/>
        <c:auto val="1"/>
        <c:lblOffset val="100"/>
        <c:baseTimeUnit val="years"/>
      </c:dateAx>
      <c:valAx>
        <c:axId val="121454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2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86.42</c:v>
                </c:pt>
                <c:pt idx="1">
                  <c:v>86.03</c:v>
                </c:pt>
                <c:pt idx="2">
                  <c:v>89.88</c:v>
                </c:pt>
                <c:pt idx="3">
                  <c:v>90.07</c:v>
                </c:pt>
                <c:pt idx="4">
                  <c:v>89.05</c:v>
                </c:pt>
              </c:numCache>
            </c:numRef>
          </c:val>
          <c:extLst xmlns:c16r2="http://schemas.microsoft.com/office/drawing/2015/06/chart">
            <c:ext xmlns:c16="http://schemas.microsoft.com/office/drawing/2014/chart" uri="{C3380CC4-5D6E-409C-BE32-E72D297353CC}">
              <c16:uniqueId val="{00000000-295E-42D0-AD68-7EC8619EC63A}"/>
            </c:ext>
          </c:extLst>
        </c:ser>
        <c:dLbls>
          <c:showLegendKey val="0"/>
          <c:showVal val="0"/>
          <c:showCatName val="0"/>
          <c:showSerName val="0"/>
          <c:showPercent val="0"/>
          <c:showBubbleSize val="0"/>
        </c:dLbls>
        <c:gapWidth val="150"/>
        <c:axId val="121494144"/>
        <c:axId val="121500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79.98</c:v>
                </c:pt>
              </c:numCache>
            </c:numRef>
          </c:val>
          <c:smooth val="0"/>
          <c:extLst xmlns:c16r2="http://schemas.microsoft.com/office/drawing/2015/06/chart">
            <c:ext xmlns:c16="http://schemas.microsoft.com/office/drawing/2014/chart" uri="{C3380CC4-5D6E-409C-BE32-E72D297353CC}">
              <c16:uniqueId val="{00000001-295E-42D0-AD68-7EC8619EC63A}"/>
            </c:ext>
          </c:extLst>
        </c:ser>
        <c:dLbls>
          <c:showLegendKey val="0"/>
          <c:showVal val="0"/>
          <c:showCatName val="0"/>
          <c:showSerName val="0"/>
          <c:showPercent val="0"/>
          <c:showBubbleSize val="0"/>
        </c:dLbls>
        <c:marker val="1"/>
        <c:smooth val="0"/>
        <c:axId val="121494144"/>
        <c:axId val="121500416"/>
      </c:lineChart>
      <c:dateAx>
        <c:axId val="121494144"/>
        <c:scaling>
          <c:orientation val="minMax"/>
        </c:scaling>
        <c:delete val="1"/>
        <c:axPos val="b"/>
        <c:numFmt formatCode="ge" sourceLinked="1"/>
        <c:majorTickMark val="none"/>
        <c:minorTickMark val="none"/>
        <c:tickLblPos val="none"/>
        <c:crossAx val="121500416"/>
        <c:crosses val="autoZero"/>
        <c:auto val="1"/>
        <c:lblOffset val="100"/>
        <c:baseTimeUnit val="years"/>
      </c:dateAx>
      <c:valAx>
        <c:axId val="121500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494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96.09</c:v>
                </c:pt>
                <c:pt idx="1">
                  <c:v>96.62</c:v>
                </c:pt>
                <c:pt idx="2">
                  <c:v>95.62</c:v>
                </c:pt>
                <c:pt idx="3">
                  <c:v>95.32</c:v>
                </c:pt>
                <c:pt idx="4">
                  <c:v>95.22</c:v>
                </c:pt>
              </c:numCache>
            </c:numRef>
          </c:val>
          <c:extLst xmlns:c16r2="http://schemas.microsoft.com/office/drawing/2015/06/chart">
            <c:ext xmlns:c16="http://schemas.microsoft.com/office/drawing/2014/chart" uri="{C3380CC4-5D6E-409C-BE32-E72D297353CC}">
              <c16:uniqueId val="{00000000-E528-4DBA-8B3A-1A0CF0C8B320}"/>
            </c:ext>
          </c:extLst>
        </c:ser>
        <c:dLbls>
          <c:showLegendKey val="0"/>
          <c:showVal val="0"/>
          <c:showCatName val="0"/>
          <c:showSerName val="0"/>
          <c:showPercent val="0"/>
          <c:showBubbleSize val="0"/>
        </c:dLbls>
        <c:gapWidth val="150"/>
        <c:axId val="117881856"/>
        <c:axId val="118600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528-4DBA-8B3A-1A0CF0C8B320}"/>
            </c:ext>
          </c:extLst>
        </c:ser>
        <c:dLbls>
          <c:showLegendKey val="0"/>
          <c:showVal val="0"/>
          <c:showCatName val="0"/>
          <c:showSerName val="0"/>
          <c:showPercent val="0"/>
          <c:showBubbleSize val="0"/>
        </c:dLbls>
        <c:marker val="1"/>
        <c:smooth val="0"/>
        <c:axId val="117881856"/>
        <c:axId val="118600832"/>
      </c:lineChart>
      <c:dateAx>
        <c:axId val="117881856"/>
        <c:scaling>
          <c:orientation val="minMax"/>
        </c:scaling>
        <c:delete val="1"/>
        <c:axPos val="b"/>
        <c:numFmt formatCode="ge" sourceLinked="1"/>
        <c:majorTickMark val="none"/>
        <c:minorTickMark val="none"/>
        <c:tickLblPos val="none"/>
        <c:crossAx val="118600832"/>
        <c:crosses val="autoZero"/>
        <c:auto val="1"/>
        <c:lblOffset val="100"/>
        <c:baseTimeUnit val="years"/>
      </c:dateAx>
      <c:valAx>
        <c:axId val="118600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8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71AE-48BE-8C46-96C938DD35D2}"/>
            </c:ext>
          </c:extLst>
        </c:ser>
        <c:dLbls>
          <c:showLegendKey val="0"/>
          <c:showVal val="0"/>
          <c:showCatName val="0"/>
          <c:showSerName val="0"/>
          <c:showPercent val="0"/>
          <c:showBubbleSize val="0"/>
        </c:dLbls>
        <c:gapWidth val="150"/>
        <c:axId val="118611328"/>
        <c:axId val="118613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1AE-48BE-8C46-96C938DD35D2}"/>
            </c:ext>
          </c:extLst>
        </c:ser>
        <c:dLbls>
          <c:showLegendKey val="0"/>
          <c:showVal val="0"/>
          <c:showCatName val="0"/>
          <c:showSerName val="0"/>
          <c:showPercent val="0"/>
          <c:showBubbleSize val="0"/>
        </c:dLbls>
        <c:marker val="1"/>
        <c:smooth val="0"/>
        <c:axId val="118611328"/>
        <c:axId val="118613504"/>
      </c:lineChart>
      <c:dateAx>
        <c:axId val="118611328"/>
        <c:scaling>
          <c:orientation val="minMax"/>
        </c:scaling>
        <c:delete val="1"/>
        <c:axPos val="b"/>
        <c:numFmt formatCode="ge" sourceLinked="1"/>
        <c:majorTickMark val="none"/>
        <c:minorTickMark val="none"/>
        <c:tickLblPos val="none"/>
        <c:crossAx val="118613504"/>
        <c:crosses val="autoZero"/>
        <c:auto val="1"/>
        <c:lblOffset val="100"/>
        <c:baseTimeUnit val="years"/>
      </c:dateAx>
      <c:valAx>
        <c:axId val="118613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611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63C-4D30-A811-2BAB63EC945A}"/>
            </c:ext>
          </c:extLst>
        </c:ser>
        <c:dLbls>
          <c:showLegendKey val="0"/>
          <c:showVal val="0"/>
          <c:showCatName val="0"/>
          <c:showSerName val="0"/>
          <c:showPercent val="0"/>
          <c:showBubbleSize val="0"/>
        </c:dLbls>
        <c:gapWidth val="150"/>
        <c:axId val="118784000"/>
        <c:axId val="1187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63C-4D30-A811-2BAB63EC945A}"/>
            </c:ext>
          </c:extLst>
        </c:ser>
        <c:dLbls>
          <c:showLegendKey val="0"/>
          <c:showVal val="0"/>
          <c:showCatName val="0"/>
          <c:showSerName val="0"/>
          <c:showPercent val="0"/>
          <c:showBubbleSize val="0"/>
        </c:dLbls>
        <c:marker val="1"/>
        <c:smooth val="0"/>
        <c:axId val="118784000"/>
        <c:axId val="118785920"/>
      </c:lineChart>
      <c:dateAx>
        <c:axId val="118784000"/>
        <c:scaling>
          <c:orientation val="minMax"/>
        </c:scaling>
        <c:delete val="1"/>
        <c:axPos val="b"/>
        <c:numFmt formatCode="ge" sourceLinked="1"/>
        <c:majorTickMark val="none"/>
        <c:minorTickMark val="none"/>
        <c:tickLblPos val="none"/>
        <c:crossAx val="118785920"/>
        <c:crosses val="autoZero"/>
        <c:auto val="1"/>
        <c:lblOffset val="100"/>
        <c:baseTimeUnit val="years"/>
      </c:dateAx>
      <c:valAx>
        <c:axId val="1187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784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4381-4FCE-833D-E904C4ACA159}"/>
            </c:ext>
          </c:extLst>
        </c:ser>
        <c:dLbls>
          <c:showLegendKey val="0"/>
          <c:showVal val="0"/>
          <c:showCatName val="0"/>
          <c:showSerName val="0"/>
          <c:showPercent val="0"/>
          <c:showBubbleSize val="0"/>
        </c:dLbls>
        <c:gapWidth val="150"/>
        <c:axId val="121241984"/>
        <c:axId val="12124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4381-4FCE-833D-E904C4ACA159}"/>
            </c:ext>
          </c:extLst>
        </c:ser>
        <c:dLbls>
          <c:showLegendKey val="0"/>
          <c:showVal val="0"/>
          <c:showCatName val="0"/>
          <c:showSerName val="0"/>
          <c:showPercent val="0"/>
          <c:showBubbleSize val="0"/>
        </c:dLbls>
        <c:marker val="1"/>
        <c:smooth val="0"/>
        <c:axId val="121241984"/>
        <c:axId val="121243904"/>
      </c:lineChart>
      <c:dateAx>
        <c:axId val="121241984"/>
        <c:scaling>
          <c:orientation val="minMax"/>
        </c:scaling>
        <c:delete val="1"/>
        <c:axPos val="b"/>
        <c:numFmt formatCode="ge" sourceLinked="1"/>
        <c:majorTickMark val="none"/>
        <c:minorTickMark val="none"/>
        <c:tickLblPos val="none"/>
        <c:crossAx val="121243904"/>
        <c:crosses val="autoZero"/>
        <c:auto val="1"/>
        <c:lblOffset val="100"/>
        <c:baseTimeUnit val="years"/>
      </c:dateAx>
      <c:valAx>
        <c:axId val="121243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4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C770-4944-A331-21F8A5449BDE}"/>
            </c:ext>
          </c:extLst>
        </c:ser>
        <c:dLbls>
          <c:showLegendKey val="0"/>
          <c:showVal val="0"/>
          <c:showCatName val="0"/>
          <c:showSerName val="0"/>
          <c:showPercent val="0"/>
          <c:showBubbleSize val="0"/>
        </c:dLbls>
        <c:gapWidth val="150"/>
        <c:axId val="121275136"/>
        <c:axId val="12127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C770-4944-A331-21F8A5449BDE}"/>
            </c:ext>
          </c:extLst>
        </c:ser>
        <c:dLbls>
          <c:showLegendKey val="0"/>
          <c:showVal val="0"/>
          <c:showCatName val="0"/>
          <c:showSerName val="0"/>
          <c:showPercent val="0"/>
          <c:showBubbleSize val="0"/>
        </c:dLbls>
        <c:marker val="1"/>
        <c:smooth val="0"/>
        <c:axId val="121275136"/>
        <c:axId val="121277056"/>
      </c:lineChart>
      <c:dateAx>
        <c:axId val="121275136"/>
        <c:scaling>
          <c:orientation val="minMax"/>
        </c:scaling>
        <c:delete val="1"/>
        <c:axPos val="b"/>
        <c:numFmt formatCode="ge" sourceLinked="1"/>
        <c:majorTickMark val="none"/>
        <c:minorTickMark val="none"/>
        <c:tickLblPos val="none"/>
        <c:crossAx val="121277056"/>
        <c:crosses val="autoZero"/>
        <c:auto val="1"/>
        <c:lblOffset val="100"/>
        <c:baseTimeUnit val="years"/>
      </c:dateAx>
      <c:valAx>
        <c:axId val="121277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7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formatCode="#,##0.00;&quot;△&quot;#,##0.00;&quot;-&quot;">
                  <c:v>90.35</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73-4881-BF23-5916B0B1932F}"/>
            </c:ext>
          </c:extLst>
        </c:ser>
        <c:dLbls>
          <c:showLegendKey val="0"/>
          <c:showVal val="0"/>
          <c:showCatName val="0"/>
          <c:showSerName val="0"/>
          <c:showPercent val="0"/>
          <c:showBubbleSize val="0"/>
        </c:dLbls>
        <c:gapWidth val="150"/>
        <c:axId val="121296000"/>
        <c:axId val="121297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1060.8599999999999</c:v>
                </c:pt>
              </c:numCache>
            </c:numRef>
          </c:val>
          <c:smooth val="0"/>
          <c:extLst xmlns:c16r2="http://schemas.microsoft.com/office/drawing/2015/06/chart">
            <c:ext xmlns:c16="http://schemas.microsoft.com/office/drawing/2014/chart" uri="{C3380CC4-5D6E-409C-BE32-E72D297353CC}">
              <c16:uniqueId val="{00000001-7273-4881-BF23-5916B0B1932F}"/>
            </c:ext>
          </c:extLst>
        </c:ser>
        <c:dLbls>
          <c:showLegendKey val="0"/>
          <c:showVal val="0"/>
          <c:showCatName val="0"/>
          <c:showSerName val="0"/>
          <c:showPercent val="0"/>
          <c:showBubbleSize val="0"/>
        </c:dLbls>
        <c:marker val="1"/>
        <c:smooth val="0"/>
        <c:axId val="121296000"/>
        <c:axId val="121297920"/>
      </c:lineChart>
      <c:dateAx>
        <c:axId val="121296000"/>
        <c:scaling>
          <c:orientation val="minMax"/>
        </c:scaling>
        <c:delete val="1"/>
        <c:axPos val="b"/>
        <c:numFmt formatCode="ge" sourceLinked="1"/>
        <c:majorTickMark val="none"/>
        <c:minorTickMark val="none"/>
        <c:tickLblPos val="none"/>
        <c:crossAx val="121297920"/>
        <c:crosses val="autoZero"/>
        <c:auto val="1"/>
        <c:lblOffset val="100"/>
        <c:baseTimeUnit val="years"/>
      </c:dateAx>
      <c:valAx>
        <c:axId val="12129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96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84.49</c:v>
                </c:pt>
                <c:pt idx="1">
                  <c:v>60.02</c:v>
                </c:pt>
                <c:pt idx="2">
                  <c:v>78.61</c:v>
                </c:pt>
                <c:pt idx="3">
                  <c:v>86.49</c:v>
                </c:pt>
                <c:pt idx="4">
                  <c:v>82.04</c:v>
                </c:pt>
              </c:numCache>
            </c:numRef>
          </c:val>
          <c:extLst xmlns:c16r2="http://schemas.microsoft.com/office/drawing/2015/06/chart">
            <c:ext xmlns:c16="http://schemas.microsoft.com/office/drawing/2014/chart" uri="{C3380CC4-5D6E-409C-BE32-E72D297353CC}">
              <c16:uniqueId val="{00000000-DFE9-4250-B606-74F850567E39}"/>
            </c:ext>
          </c:extLst>
        </c:ser>
        <c:dLbls>
          <c:showLegendKey val="0"/>
          <c:showVal val="0"/>
          <c:showCatName val="0"/>
          <c:showSerName val="0"/>
          <c:showPercent val="0"/>
          <c:showBubbleSize val="0"/>
        </c:dLbls>
        <c:gapWidth val="150"/>
        <c:axId val="121341440"/>
        <c:axId val="121343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45.81</c:v>
                </c:pt>
              </c:numCache>
            </c:numRef>
          </c:val>
          <c:smooth val="0"/>
          <c:extLst xmlns:c16r2="http://schemas.microsoft.com/office/drawing/2015/06/chart">
            <c:ext xmlns:c16="http://schemas.microsoft.com/office/drawing/2014/chart" uri="{C3380CC4-5D6E-409C-BE32-E72D297353CC}">
              <c16:uniqueId val="{00000001-DFE9-4250-B606-74F850567E39}"/>
            </c:ext>
          </c:extLst>
        </c:ser>
        <c:dLbls>
          <c:showLegendKey val="0"/>
          <c:showVal val="0"/>
          <c:showCatName val="0"/>
          <c:showSerName val="0"/>
          <c:showPercent val="0"/>
          <c:showBubbleSize val="0"/>
        </c:dLbls>
        <c:marker val="1"/>
        <c:smooth val="0"/>
        <c:axId val="121341440"/>
        <c:axId val="121343360"/>
      </c:lineChart>
      <c:dateAx>
        <c:axId val="121341440"/>
        <c:scaling>
          <c:orientation val="minMax"/>
        </c:scaling>
        <c:delete val="1"/>
        <c:axPos val="b"/>
        <c:numFmt formatCode="ge" sourceLinked="1"/>
        <c:majorTickMark val="none"/>
        <c:minorTickMark val="none"/>
        <c:tickLblPos val="none"/>
        <c:crossAx val="121343360"/>
        <c:crosses val="autoZero"/>
        <c:auto val="1"/>
        <c:lblOffset val="100"/>
        <c:baseTimeUnit val="years"/>
      </c:dateAx>
      <c:valAx>
        <c:axId val="121343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4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226.75</c:v>
                </c:pt>
                <c:pt idx="1">
                  <c:v>334.03</c:v>
                </c:pt>
                <c:pt idx="2">
                  <c:v>252.93</c:v>
                </c:pt>
                <c:pt idx="3">
                  <c:v>238.78</c:v>
                </c:pt>
                <c:pt idx="4">
                  <c:v>254.72</c:v>
                </c:pt>
              </c:numCache>
            </c:numRef>
          </c:val>
          <c:extLst xmlns:c16r2="http://schemas.microsoft.com/office/drawing/2015/06/chart">
            <c:ext xmlns:c16="http://schemas.microsoft.com/office/drawing/2014/chart" uri="{C3380CC4-5D6E-409C-BE32-E72D297353CC}">
              <c16:uniqueId val="{00000000-F5D7-480E-8169-059FCDA15BE2}"/>
            </c:ext>
          </c:extLst>
        </c:ser>
        <c:dLbls>
          <c:showLegendKey val="0"/>
          <c:showVal val="0"/>
          <c:showCatName val="0"/>
          <c:showSerName val="0"/>
          <c:showPercent val="0"/>
          <c:showBubbleSize val="0"/>
        </c:dLbls>
        <c:gapWidth val="150"/>
        <c:axId val="121390976"/>
        <c:axId val="1213972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383.92</c:v>
                </c:pt>
              </c:numCache>
            </c:numRef>
          </c:val>
          <c:smooth val="0"/>
          <c:extLst xmlns:c16r2="http://schemas.microsoft.com/office/drawing/2015/06/chart">
            <c:ext xmlns:c16="http://schemas.microsoft.com/office/drawing/2014/chart" uri="{C3380CC4-5D6E-409C-BE32-E72D297353CC}">
              <c16:uniqueId val="{00000001-F5D7-480E-8169-059FCDA15BE2}"/>
            </c:ext>
          </c:extLst>
        </c:ser>
        <c:dLbls>
          <c:showLegendKey val="0"/>
          <c:showVal val="0"/>
          <c:showCatName val="0"/>
          <c:showSerName val="0"/>
          <c:showPercent val="0"/>
          <c:showBubbleSize val="0"/>
        </c:dLbls>
        <c:marker val="1"/>
        <c:smooth val="0"/>
        <c:axId val="121390976"/>
        <c:axId val="121397248"/>
      </c:lineChart>
      <c:dateAx>
        <c:axId val="121390976"/>
        <c:scaling>
          <c:orientation val="minMax"/>
        </c:scaling>
        <c:delete val="1"/>
        <c:axPos val="b"/>
        <c:numFmt formatCode="ge" sourceLinked="1"/>
        <c:majorTickMark val="none"/>
        <c:minorTickMark val="none"/>
        <c:tickLblPos val="none"/>
        <c:crossAx val="121397248"/>
        <c:crosses val="autoZero"/>
        <c:auto val="1"/>
        <c:lblOffset val="100"/>
        <c:baseTimeUnit val="years"/>
      </c:dateAx>
      <c:valAx>
        <c:axId val="12139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90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J6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愛媛県　八幡浜市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15">
      <c r="A8" s="2"/>
      <c r="B8" s="47" t="str">
        <f>データ!I6</f>
        <v>法非適用</v>
      </c>
      <c r="C8" s="47"/>
      <c r="D8" s="47"/>
      <c r="E8" s="47"/>
      <c r="F8" s="47"/>
      <c r="G8" s="47"/>
      <c r="H8" s="47"/>
      <c r="I8" s="47" t="str">
        <f>データ!J6</f>
        <v>下水道事業</v>
      </c>
      <c r="J8" s="47"/>
      <c r="K8" s="47"/>
      <c r="L8" s="47"/>
      <c r="M8" s="47"/>
      <c r="N8" s="47"/>
      <c r="O8" s="47"/>
      <c r="P8" s="47" t="str">
        <f>データ!K6</f>
        <v>漁業集落排水</v>
      </c>
      <c r="Q8" s="47"/>
      <c r="R8" s="47"/>
      <c r="S8" s="47"/>
      <c r="T8" s="47"/>
      <c r="U8" s="47"/>
      <c r="V8" s="47"/>
      <c r="W8" s="47" t="str">
        <f>データ!L6</f>
        <v>H2</v>
      </c>
      <c r="X8" s="47"/>
      <c r="Y8" s="47"/>
      <c r="Z8" s="47"/>
      <c r="AA8" s="47"/>
      <c r="AB8" s="47"/>
      <c r="AC8" s="47"/>
      <c r="AD8" s="48" t="str">
        <f>データ!$M$6</f>
        <v>非設置</v>
      </c>
      <c r="AE8" s="48"/>
      <c r="AF8" s="48"/>
      <c r="AG8" s="48"/>
      <c r="AH8" s="48"/>
      <c r="AI8" s="48"/>
      <c r="AJ8" s="48"/>
      <c r="AK8" s="3"/>
      <c r="AL8" s="49">
        <f>データ!S6</f>
        <v>34546</v>
      </c>
      <c r="AM8" s="49"/>
      <c r="AN8" s="49"/>
      <c r="AO8" s="49"/>
      <c r="AP8" s="49"/>
      <c r="AQ8" s="49"/>
      <c r="AR8" s="49"/>
      <c r="AS8" s="49"/>
      <c r="AT8" s="44">
        <f>データ!T6</f>
        <v>132.68</v>
      </c>
      <c r="AU8" s="44"/>
      <c r="AV8" s="44"/>
      <c r="AW8" s="44"/>
      <c r="AX8" s="44"/>
      <c r="AY8" s="44"/>
      <c r="AZ8" s="44"/>
      <c r="BA8" s="44"/>
      <c r="BB8" s="44">
        <f>データ!U6</f>
        <v>260.37</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15">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15">
      <c r="A10" s="2"/>
      <c r="B10" s="44" t="str">
        <f>データ!N6</f>
        <v>-</v>
      </c>
      <c r="C10" s="44"/>
      <c r="D10" s="44"/>
      <c r="E10" s="44"/>
      <c r="F10" s="44"/>
      <c r="G10" s="44"/>
      <c r="H10" s="44"/>
      <c r="I10" s="44" t="str">
        <f>データ!O6</f>
        <v>該当数値なし</v>
      </c>
      <c r="J10" s="44"/>
      <c r="K10" s="44"/>
      <c r="L10" s="44"/>
      <c r="M10" s="44"/>
      <c r="N10" s="44"/>
      <c r="O10" s="44"/>
      <c r="P10" s="44">
        <f>データ!P6</f>
        <v>1.39</v>
      </c>
      <c r="Q10" s="44"/>
      <c r="R10" s="44"/>
      <c r="S10" s="44"/>
      <c r="T10" s="44"/>
      <c r="U10" s="44"/>
      <c r="V10" s="44"/>
      <c r="W10" s="44">
        <f>データ!Q6</f>
        <v>106.31</v>
      </c>
      <c r="X10" s="44"/>
      <c r="Y10" s="44"/>
      <c r="Z10" s="44"/>
      <c r="AA10" s="44"/>
      <c r="AB10" s="44"/>
      <c r="AC10" s="44"/>
      <c r="AD10" s="49">
        <f>データ!R6</f>
        <v>3480</v>
      </c>
      <c r="AE10" s="49"/>
      <c r="AF10" s="49"/>
      <c r="AG10" s="49"/>
      <c r="AH10" s="49"/>
      <c r="AI10" s="49"/>
      <c r="AJ10" s="49"/>
      <c r="AK10" s="2"/>
      <c r="AL10" s="49">
        <f>データ!V6</f>
        <v>475</v>
      </c>
      <c r="AM10" s="49"/>
      <c r="AN10" s="49"/>
      <c r="AO10" s="49"/>
      <c r="AP10" s="49"/>
      <c r="AQ10" s="49"/>
      <c r="AR10" s="49"/>
      <c r="AS10" s="49"/>
      <c r="AT10" s="44">
        <f>データ!W6</f>
        <v>0.33</v>
      </c>
      <c r="AU10" s="44"/>
      <c r="AV10" s="44"/>
      <c r="AW10" s="44"/>
      <c r="AX10" s="44"/>
      <c r="AY10" s="44"/>
      <c r="AZ10" s="44"/>
      <c r="BA10" s="44"/>
      <c r="BB10" s="44">
        <f>データ!X6</f>
        <v>1439.39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124</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123</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125</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56</v>
      </c>
      <c r="O86" s="25" t="str">
        <f>データ!EO6</f>
        <v>【0.01】</v>
      </c>
    </row>
  </sheetData>
  <sheetProtection algorithmName="SHA-512" hashValue="R4A5t+PfidK6YYc3hiLt+eb21f1onM+WH+97p/MD9iPbcg+yxSHlQCAX93jkxTIwlFcl8oL+2KErhOtF4yMl4w==" saltValue="TXsysVjEygasg8Bsk1/4zQ=="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382043</v>
      </c>
      <c r="D6" s="32">
        <f t="shared" si="3"/>
        <v>47</v>
      </c>
      <c r="E6" s="32">
        <f t="shared" si="3"/>
        <v>17</v>
      </c>
      <c r="F6" s="32">
        <f t="shared" si="3"/>
        <v>6</v>
      </c>
      <c r="G6" s="32">
        <f t="shared" si="3"/>
        <v>0</v>
      </c>
      <c r="H6" s="32" t="str">
        <f t="shared" si="3"/>
        <v>愛媛県　八幡浜市</v>
      </c>
      <c r="I6" s="32" t="str">
        <f t="shared" si="3"/>
        <v>法非適用</v>
      </c>
      <c r="J6" s="32" t="str">
        <f t="shared" si="3"/>
        <v>下水道事業</v>
      </c>
      <c r="K6" s="32" t="str">
        <f t="shared" si="3"/>
        <v>漁業集落排水</v>
      </c>
      <c r="L6" s="32" t="str">
        <f t="shared" si="3"/>
        <v>H2</v>
      </c>
      <c r="M6" s="32" t="str">
        <f t="shared" si="3"/>
        <v>非設置</v>
      </c>
      <c r="N6" s="33" t="str">
        <f t="shared" si="3"/>
        <v>-</v>
      </c>
      <c r="O6" s="33" t="str">
        <f t="shared" si="3"/>
        <v>該当数値なし</v>
      </c>
      <c r="P6" s="33">
        <f t="shared" si="3"/>
        <v>1.39</v>
      </c>
      <c r="Q6" s="33">
        <f t="shared" si="3"/>
        <v>106.31</v>
      </c>
      <c r="R6" s="33">
        <f t="shared" si="3"/>
        <v>3480</v>
      </c>
      <c r="S6" s="33">
        <f t="shared" si="3"/>
        <v>34546</v>
      </c>
      <c r="T6" s="33">
        <f t="shared" si="3"/>
        <v>132.68</v>
      </c>
      <c r="U6" s="33">
        <f t="shared" si="3"/>
        <v>260.37</v>
      </c>
      <c r="V6" s="33">
        <f t="shared" si="3"/>
        <v>475</v>
      </c>
      <c r="W6" s="33">
        <f t="shared" si="3"/>
        <v>0.33</v>
      </c>
      <c r="X6" s="33">
        <f t="shared" si="3"/>
        <v>1439.39</v>
      </c>
      <c r="Y6" s="34">
        <f>IF(Y7="",NA(),Y7)</f>
        <v>96.09</v>
      </c>
      <c r="Z6" s="34">
        <f t="shared" ref="Z6:AH6" si="4">IF(Z7="",NA(),Z7)</f>
        <v>96.62</v>
      </c>
      <c r="AA6" s="34">
        <f t="shared" si="4"/>
        <v>95.62</v>
      </c>
      <c r="AB6" s="34">
        <f t="shared" si="4"/>
        <v>95.32</v>
      </c>
      <c r="AC6" s="34">
        <f t="shared" si="4"/>
        <v>95.22</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90.35</v>
      </c>
      <c r="BG6" s="33">
        <f t="shared" ref="BG6:BO6" si="7">IF(BG7="",NA(),BG7)</f>
        <v>0</v>
      </c>
      <c r="BH6" s="33">
        <f t="shared" si="7"/>
        <v>0</v>
      </c>
      <c r="BI6" s="33">
        <f t="shared" si="7"/>
        <v>0</v>
      </c>
      <c r="BJ6" s="33">
        <f t="shared" si="7"/>
        <v>0</v>
      </c>
      <c r="BK6" s="34">
        <f t="shared" si="7"/>
        <v>817.63</v>
      </c>
      <c r="BL6" s="34">
        <f t="shared" si="7"/>
        <v>830.5</v>
      </c>
      <c r="BM6" s="34">
        <f t="shared" si="7"/>
        <v>1029.24</v>
      </c>
      <c r="BN6" s="34">
        <f t="shared" si="7"/>
        <v>1063.93</v>
      </c>
      <c r="BO6" s="34">
        <f t="shared" si="7"/>
        <v>1060.8599999999999</v>
      </c>
      <c r="BP6" s="33" t="str">
        <f>IF(BP7="","",IF(BP7="-","【-】","【"&amp;SUBSTITUTE(TEXT(BP7,"#,##0.00"),"-","△")&amp;"】"))</f>
        <v>【920.42】</v>
      </c>
      <c r="BQ6" s="34">
        <f>IF(BQ7="",NA(),BQ7)</f>
        <v>84.49</v>
      </c>
      <c r="BR6" s="34">
        <f t="shared" ref="BR6:BZ6" si="8">IF(BR7="",NA(),BR7)</f>
        <v>60.02</v>
      </c>
      <c r="BS6" s="34">
        <f t="shared" si="8"/>
        <v>78.61</v>
      </c>
      <c r="BT6" s="34">
        <f t="shared" si="8"/>
        <v>86.49</v>
      </c>
      <c r="BU6" s="34">
        <f t="shared" si="8"/>
        <v>82.04</v>
      </c>
      <c r="BV6" s="34">
        <f t="shared" si="8"/>
        <v>46.31</v>
      </c>
      <c r="BW6" s="34">
        <f t="shared" si="8"/>
        <v>43.66</v>
      </c>
      <c r="BX6" s="34">
        <f t="shared" si="8"/>
        <v>43.13</v>
      </c>
      <c r="BY6" s="34">
        <f t="shared" si="8"/>
        <v>46.26</v>
      </c>
      <c r="BZ6" s="34">
        <f t="shared" si="8"/>
        <v>45.81</v>
      </c>
      <c r="CA6" s="33" t="str">
        <f>IF(CA7="","",IF(CA7="-","【-】","【"&amp;SUBSTITUTE(TEXT(CA7,"#,##0.00"),"-","△")&amp;"】"))</f>
        <v>【47.34】</v>
      </c>
      <c r="CB6" s="34">
        <f>IF(CB7="",NA(),CB7)</f>
        <v>226.75</v>
      </c>
      <c r="CC6" s="34">
        <f t="shared" ref="CC6:CK6" si="9">IF(CC7="",NA(),CC7)</f>
        <v>334.03</v>
      </c>
      <c r="CD6" s="34">
        <f t="shared" si="9"/>
        <v>252.93</v>
      </c>
      <c r="CE6" s="34">
        <f t="shared" si="9"/>
        <v>238.78</v>
      </c>
      <c r="CF6" s="34">
        <f t="shared" si="9"/>
        <v>254.72</v>
      </c>
      <c r="CG6" s="34">
        <f t="shared" si="9"/>
        <v>349.08</v>
      </c>
      <c r="CH6" s="34">
        <f t="shared" si="9"/>
        <v>382.09</v>
      </c>
      <c r="CI6" s="34">
        <f t="shared" si="9"/>
        <v>392.03</v>
      </c>
      <c r="CJ6" s="34">
        <f t="shared" si="9"/>
        <v>376.4</v>
      </c>
      <c r="CK6" s="34">
        <f t="shared" si="9"/>
        <v>383.92</v>
      </c>
      <c r="CL6" s="33" t="str">
        <f>IF(CL7="","",IF(CL7="-","【-】","【"&amp;SUBSTITUTE(TEXT(CL7,"#,##0.00"),"-","△")&amp;"】"))</f>
        <v>【360.30】</v>
      </c>
      <c r="CM6" s="34">
        <f>IF(CM7="",NA(),CM7)</f>
        <v>56.89</v>
      </c>
      <c r="CN6" s="34">
        <f t="shared" ref="CN6:CV6" si="10">IF(CN7="",NA(),CN7)</f>
        <v>48.76</v>
      </c>
      <c r="CO6" s="34">
        <f t="shared" si="10"/>
        <v>47.7</v>
      </c>
      <c r="CP6" s="34">
        <f t="shared" si="10"/>
        <v>42.76</v>
      </c>
      <c r="CQ6" s="34">
        <f t="shared" si="10"/>
        <v>49.12</v>
      </c>
      <c r="CR6" s="34">
        <f t="shared" si="10"/>
        <v>39.42</v>
      </c>
      <c r="CS6" s="34">
        <f t="shared" si="10"/>
        <v>39.68</v>
      </c>
      <c r="CT6" s="34">
        <f t="shared" si="10"/>
        <v>35.64</v>
      </c>
      <c r="CU6" s="34">
        <f t="shared" si="10"/>
        <v>33.729999999999997</v>
      </c>
      <c r="CV6" s="34">
        <f t="shared" si="10"/>
        <v>33.21</v>
      </c>
      <c r="CW6" s="33" t="str">
        <f>IF(CW7="","",IF(CW7="-","【-】","【"&amp;SUBSTITUTE(TEXT(CW7,"#,##0.00"),"-","△")&amp;"】"))</f>
        <v>【34.06】</v>
      </c>
      <c r="CX6" s="34">
        <f>IF(CX7="",NA(),CX7)</f>
        <v>86.42</v>
      </c>
      <c r="CY6" s="34">
        <f t="shared" ref="CY6:DG6" si="11">IF(CY7="",NA(),CY7)</f>
        <v>86.03</v>
      </c>
      <c r="CZ6" s="34">
        <f t="shared" si="11"/>
        <v>89.88</v>
      </c>
      <c r="DA6" s="34">
        <f t="shared" si="11"/>
        <v>90.07</v>
      </c>
      <c r="DB6" s="34">
        <f t="shared" si="11"/>
        <v>89.05</v>
      </c>
      <c r="DC6" s="34">
        <f t="shared" si="11"/>
        <v>82.97</v>
      </c>
      <c r="DD6" s="34">
        <f t="shared" si="11"/>
        <v>83.95</v>
      </c>
      <c r="DE6" s="34">
        <f t="shared" si="11"/>
        <v>82.92</v>
      </c>
      <c r="DF6" s="34">
        <f t="shared" si="11"/>
        <v>79.989999999999995</v>
      </c>
      <c r="DG6" s="34">
        <f t="shared" si="11"/>
        <v>79.98</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4">
        <f t="shared" si="14"/>
        <v>0.09</v>
      </c>
      <c r="EO6" s="33" t="str">
        <f>IF(EO7="","",IF(EO7="-","【-】","【"&amp;SUBSTITUTE(TEXT(EO7,"#,##0.00"),"-","△")&amp;"】"))</f>
        <v>【0.01】</v>
      </c>
    </row>
    <row r="7" spans="1:145" s="35" customFormat="1" x14ac:dyDescent="0.15">
      <c r="A7" s="27"/>
      <c r="B7" s="36">
        <v>2017</v>
      </c>
      <c r="C7" s="36">
        <v>382043</v>
      </c>
      <c r="D7" s="36">
        <v>47</v>
      </c>
      <c r="E7" s="36">
        <v>17</v>
      </c>
      <c r="F7" s="36">
        <v>6</v>
      </c>
      <c r="G7" s="36">
        <v>0</v>
      </c>
      <c r="H7" s="36" t="s">
        <v>110</v>
      </c>
      <c r="I7" s="36" t="s">
        <v>111</v>
      </c>
      <c r="J7" s="36" t="s">
        <v>112</v>
      </c>
      <c r="K7" s="36" t="s">
        <v>113</v>
      </c>
      <c r="L7" s="36" t="s">
        <v>114</v>
      </c>
      <c r="M7" s="36" t="s">
        <v>115</v>
      </c>
      <c r="N7" s="37" t="s">
        <v>116</v>
      </c>
      <c r="O7" s="37" t="s">
        <v>117</v>
      </c>
      <c r="P7" s="37">
        <v>1.39</v>
      </c>
      <c r="Q7" s="37">
        <v>106.31</v>
      </c>
      <c r="R7" s="37">
        <v>3480</v>
      </c>
      <c r="S7" s="37">
        <v>34546</v>
      </c>
      <c r="T7" s="37">
        <v>132.68</v>
      </c>
      <c r="U7" s="37">
        <v>260.37</v>
      </c>
      <c r="V7" s="37">
        <v>475</v>
      </c>
      <c r="W7" s="37">
        <v>0.33</v>
      </c>
      <c r="X7" s="37">
        <v>1439.39</v>
      </c>
      <c r="Y7" s="37">
        <v>96.09</v>
      </c>
      <c r="Z7" s="37">
        <v>96.62</v>
      </c>
      <c r="AA7" s="37">
        <v>95.62</v>
      </c>
      <c r="AB7" s="37">
        <v>95.32</v>
      </c>
      <c r="AC7" s="37">
        <v>95.22</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90.35</v>
      </c>
      <c r="BG7" s="37">
        <v>0</v>
      </c>
      <c r="BH7" s="37">
        <v>0</v>
      </c>
      <c r="BI7" s="37">
        <v>0</v>
      </c>
      <c r="BJ7" s="37">
        <v>0</v>
      </c>
      <c r="BK7" s="37">
        <v>817.63</v>
      </c>
      <c r="BL7" s="37">
        <v>830.5</v>
      </c>
      <c r="BM7" s="37">
        <v>1029.24</v>
      </c>
      <c r="BN7" s="37">
        <v>1063.93</v>
      </c>
      <c r="BO7" s="37">
        <v>1060.8599999999999</v>
      </c>
      <c r="BP7" s="37">
        <v>920.42</v>
      </c>
      <c r="BQ7" s="37">
        <v>84.49</v>
      </c>
      <c r="BR7" s="37">
        <v>60.02</v>
      </c>
      <c r="BS7" s="37">
        <v>78.61</v>
      </c>
      <c r="BT7" s="37">
        <v>86.49</v>
      </c>
      <c r="BU7" s="37">
        <v>82.04</v>
      </c>
      <c r="BV7" s="37">
        <v>46.31</v>
      </c>
      <c r="BW7" s="37">
        <v>43.66</v>
      </c>
      <c r="BX7" s="37">
        <v>43.13</v>
      </c>
      <c r="BY7" s="37">
        <v>46.26</v>
      </c>
      <c r="BZ7" s="37">
        <v>45.81</v>
      </c>
      <c r="CA7" s="37">
        <v>47.34</v>
      </c>
      <c r="CB7" s="37">
        <v>226.75</v>
      </c>
      <c r="CC7" s="37">
        <v>334.03</v>
      </c>
      <c r="CD7" s="37">
        <v>252.93</v>
      </c>
      <c r="CE7" s="37">
        <v>238.78</v>
      </c>
      <c r="CF7" s="37">
        <v>254.72</v>
      </c>
      <c r="CG7" s="37">
        <v>349.08</v>
      </c>
      <c r="CH7" s="37">
        <v>382.09</v>
      </c>
      <c r="CI7" s="37">
        <v>392.03</v>
      </c>
      <c r="CJ7" s="37">
        <v>376.4</v>
      </c>
      <c r="CK7" s="37">
        <v>383.92</v>
      </c>
      <c r="CL7" s="37">
        <v>360.3</v>
      </c>
      <c r="CM7" s="37">
        <v>56.89</v>
      </c>
      <c r="CN7" s="37">
        <v>48.76</v>
      </c>
      <c r="CO7" s="37">
        <v>47.7</v>
      </c>
      <c r="CP7" s="37">
        <v>42.76</v>
      </c>
      <c r="CQ7" s="37">
        <v>49.12</v>
      </c>
      <c r="CR7" s="37">
        <v>39.42</v>
      </c>
      <c r="CS7" s="37">
        <v>39.68</v>
      </c>
      <c r="CT7" s="37">
        <v>35.64</v>
      </c>
      <c r="CU7" s="37">
        <v>33.729999999999997</v>
      </c>
      <c r="CV7" s="37">
        <v>33.21</v>
      </c>
      <c r="CW7" s="37">
        <v>34.06</v>
      </c>
      <c r="CX7" s="37">
        <v>86.42</v>
      </c>
      <c r="CY7" s="37">
        <v>86.03</v>
      </c>
      <c r="CZ7" s="37">
        <v>89.88</v>
      </c>
      <c r="DA7" s="37">
        <v>90.07</v>
      </c>
      <c r="DB7" s="37">
        <v>89.05</v>
      </c>
      <c r="DC7" s="37">
        <v>82.97</v>
      </c>
      <c r="DD7" s="37">
        <v>83.95</v>
      </c>
      <c r="DE7" s="37">
        <v>82.92</v>
      </c>
      <c r="DF7" s="37">
        <v>79.989999999999995</v>
      </c>
      <c r="DG7" s="37">
        <v>79.98</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0.09</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2019-01-17T06:11:17Z</cp:lastPrinted>
  <dcterms:created xsi:type="dcterms:W3CDTF">2018-12-03T09:34:09Z</dcterms:created>
  <dcterms:modified xsi:type="dcterms:W3CDTF">2019-01-17T06:11:51Z</dcterms:modified>
  <cp:category/>
</cp:coreProperties>
</file>