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Y/rV8fQzr+rOmZAbmZQqt6Expl8hsM9Z3QbwfizBuwv2eeoeGL0AbYsbm2uKZB0zZ4U68pPRoSZYWV+pk984wQ==" workbookSaltValue="i+jOQwFs+TC5eSrXIPLYh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<sst xmlns="http://schemas.openxmlformats.org/spreadsheetml/2006/main" count="251" uniqueCount="125">
  <si>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</si>
  <si>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</si>
  <si>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</si>
  <si>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</si>
  <si>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</si>
  <si>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</si>
  <si>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</si>
  <si>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</si>
  <si>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</si>
  <si>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</si>
  <si>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</si>
  <si>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</si>
  <si>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</si>
  <si>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</si>
  <si>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</si>
  <si>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</si>
  <si>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</si>
  <si>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</si>
  <si>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</si>
  <si>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</si>
  <si>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</si>
  <si>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</si>
  <si>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</si>
  <si>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</si>
  <si>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</si>
  <si>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</si>
  <si>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</si>
  <si>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</si>
  <si>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</si>
  <si>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</si>
  <si>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</si>
  <si>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</si>
  <si>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</si>
  <si>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</si>
  <si>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</si>
  <si>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</si>
  <si>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</si>
  <si>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</si>
  <si>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</si>
  <si>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</si>
  <si>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</si>
  <si>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</si>
  <si>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</si>
  <si>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</si>
  <si>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</si>
  <si>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</si>
  <si>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</si>
  <si>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</si>
  <si>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</si>
  <si>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</si>
  <si>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</si>
  <si>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</si>
  <si>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</si>
  <si>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</si>
  <si>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</si>
  <si>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</si>
  <si>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</si>
  <si>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</si>
  <si>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</si>
  <si>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</si>
  <si>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</si>
  <si>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</si>
  <si>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</si>
  <si>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</si>
  <si>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</si>
  <si>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</si>
  <si>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</si>
  <si>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</si>
  <si>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</si>
  <si>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</si>
  <si>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</si>
  <si>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</si>
  <si>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</si>
  <si>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</si>
  <si>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</si>
  <si>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</si>
  <si>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</si>
  <si>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</si>
  <si>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</si>
  <si>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</si>
  <si>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</si>
  <si>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</si>
  <si>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</si>
  <si>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</si>
  <si>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</si>
  <si>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</si>
  <si>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</si>
  <si>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</si>
  <si>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</si>
  <si>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</si>
  <si>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</si>
  <si>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</si>
  <si>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</si>
  <si>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</si>
  <si>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</si>
  <si>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</si>
  <si>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</si>
  <si>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</si>
  <si>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</si>
  <si>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</si>
  <si>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</si>
  <si>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</si>
  <si>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</si>
  <si>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</si>
  <si>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</si>
  <si>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</si>
  <si>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</si>
  <si>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</si>
  <si>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</si>
  <si>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</si>
  <si>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</si>
  <si>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</si>
  <si>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</si>
  <si>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</si>
  <si>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</si>
  <si>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</si>
  <si>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</si>
  <si>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</si>
  <si>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</si>
  <si>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</si>
  <si>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</si>
  <si>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</si>
  <si>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新規整備に伴う地方債償還額は平準化されつつあるが、現在、維持管理費用を料金収入で賄えていない。使用料の適正化や経費節約に努める必要がある。</t>
    <rPh sb="1" eb="3">
      <t>シンキ</t>
    </rPh>
    <rPh sb="3" eb="5">
      <t>セイビ</t>
    </rPh>
    <rPh sb="6" eb="7">
      <t>トモナ</t>
    </rPh>
    <rPh sb="8" eb="10">
      <t>チホウ</t>
    </rPh>
    <rPh sb="10" eb="11">
      <t>サイ</t>
    </rPh>
    <rPh sb="11" eb="13">
      <t>ショウカン</t>
    </rPh>
    <rPh sb="13" eb="14">
      <t>ガク</t>
    </rPh>
    <rPh sb="15" eb="18">
      <t>ヘイジュンカ</t>
    </rPh>
    <rPh sb="26" eb="28">
      <t>ゲンザイ</t>
    </rPh>
    <rPh sb="29" eb="31">
      <t>イジ</t>
    </rPh>
    <rPh sb="31" eb="33">
      <t>カンリ</t>
    </rPh>
    <rPh sb="33" eb="35">
      <t>ヒヨウ</t>
    </rPh>
    <rPh sb="36" eb="38">
      <t>リョウキン</t>
    </rPh>
    <rPh sb="38" eb="40">
      <t>シュウニュウ</t>
    </rPh>
    <rPh sb="41" eb="42">
      <t>マカナ</t>
    </rPh>
    <rPh sb="48" eb="51">
      <t>シヨウリョウ</t>
    </rPh>
    <rPh sb="52" eb="55">
      <t>テキセイカ</t>
    </rPh>
    <rPh sb="56" eb="58">
      <t>ケイヒ</t>
    </rPh>
    <rPh sb="58" eb="60">
      <t>セツヤク</t>
    </rPh>
    <rPh sb="61" eb="62">
      <t>ツト</t>
    </rPh>
    <rPh sb="64" eb="66">
      <t>ヒツヨウ</t>
    </rPh>
    <phoneticPr fontId="4"/>
  </si>
  <si>
    <t xml:space="preserve">  事業開始が平成12年度からで、浄化槽の構造に係る大規模修繕は少ないが、部品(ブロワー等)は一定期間経過するにつれて、取替交換が必要になっている。</t>
    <rPh sb="2" eb="4">
      <t>ジギョウ</t>
    </rPh>
    <rPh sb="4" eb="6">
      <t>カイシ</t>
    </rPh>
    <rPh sb="7" eb="9">
      <t>ヘイセイ</t>
    </rPh>
    <rPh sb="11" eb="13">
      <t>ネンド</t>
    </rPh>
    <rPh sb="17" eb="20">
      <t>ジョウカソウ</t>
    </rPh>
    <rPh sb="21" eb="23">
      <t>コウゾウ</t>
    </rPh>
    <rPh sb="24" eb="25">
      <t>カカ</t>
    </rPh>
    <rPh sb="26" eb="29">
      <t>ダイキボ</t>
    </rPh>
    <rPh sb="29" eb="31">
      <t>シュウゼン</t>
    </rPh>
    <rPh sb="32" eb="33">
      <t>スク</t>
    </rPh>
    <rPh sb="37" eb="39">
      <t>ブヒン</t>
    </rPh>
    <rPh sb="44" eb="45">
      <t>トウ</t>
    </rPh>
    <rPh sb="47" eb="49">
      <t>イッテイ</t>
    </rPh>
    <rPh sb="49" eb="51">
      <t>キカン</t>
    </rPh>
    <rPh sb="51" eb="53">
      <t>ケイカ</t>
    </rPh>
    <rPh sb="60" eb="62">
      <t>トリカエ</t>
    </rPh>
    <rPh sb="62" eb="64">
      <t>コウカン</t>
    </rPh>
    <rPh sb="65" eb="67">
      <t>ヒツヨウ</t>
    </rPh>
    <phoneticPr fontId="4"/>
  </si>
  <si>
    <t xml:space="preserve">　①　使用料収入の微増に対して、償還元金がより増加しているため、収益的収支比率が下がっている。
　④　新規整備規模が減少しているので、企業債残高対事業規模比率は平成27年度から下がっている。
　⑤　担当職員1名減により、汚水処理費総額が減少したために経費回収率は改善している。　
　⑥　汚水処理費減(職員1名減)により、汚水処理原価は下がっている。
</t>
    <rPh sb="3" eb="6">
      <t>シヨウリョウ</t>
    </rPh>
    <rPh sb="6" eb="8">
      <t>シュウニュウ</t>
    </rPh>
    <rPh sb="9" eb="11">
      <t>ビゾウ</t>
    </rPh>
    <rPh sb="12" eb="13">
      <t>タイ</t>
    </rPh>
    <rPh sb="16" eb="18">
      <t>ショウカン</t>
    </rPh>
    <rPh sb="18" eb="20">
      <t>ガンキン</t>
    </rPh>
    <rPh sb="23" eb="25">
      <t>ゾウカ</t>
    </rPh>
    <rPh sb="32" eb="35">
      <t>シュウエキテキ</t>
    </rPh>
    <rPh sb="35" eb="37">
      <t>シュウシ</t>
    </rPh>
    <rPh sb="37" eb="39">
      <t>ヒリツ</t>
    </rPh>
    <rPh sb="40" eb="41">
      <t>サ</t>
    </rPh>
    <rPh sb="51" eb="53">
      <t>シンキ</t>
    </rPh>
    <rPh sb="53" eb="55">
      <t>セイビ</t>
    </rPh>
    <rPh sb="55" eb="57">
      <t>キボ</t>
    </rPh>
    <rPh sb="58" eb="60">
      <t>ゲンショウ</t>
    </rPh>
    <rPh sb="67" eb="69">
      <t>キギョウ</t>
    </rPh>
    <rPh sb="69" eb="70">
      <t>サイ</t>
    </rPh>
    <rPh sb="70" eb="72">
      <t>ザンダカ</t>
    </rPh>
    <rPh sb="72" eb="73">
      <t>タイ</t>
    </rPh>
    <rPh sb="73" eb="75">
      <t>ジギョウ</t>
    </rPh>
    <rPh sb="75" eb="77">
      <t>キボ</t>
    </rPh>
    <rPh sb="77" eb="79">
      <t>ヒリツ</t>
    </rPh>
    <rPh sb="80" eb="82">
      <t>ヘイセイ</t>
    </rPh>
    <rPh sb="84" eb="86">
      <t>ネンド</t>
    </rPh>
    <rPh sb="88" eb="89">
      <t>サ</t>
    </rPh>
    <rPh sb="99" eb="101">
      <t>タントウ</t>
    </rPh>
    <rPh sb="101" eb="103">
      <t>ショクイン</t>
    </rPh>
    <rPh sb="104" eb="105">
      <t>ナ</t>
    </rPh>
    <rPh sb="105" eb="106">
      <t>ゲン</t>
    </rPh>
    <rPh sb="110" eb="112">
      <t>オスイ</t>
    </rPh>
    <rPh sb="112" eb="114">
      <t>ショリ</t>
    </rPh>
    <rPh sb="114" eb="115">
      <t>ヒ</t>
    </rPh>
    <rPh sb="115" eb="117">
      <t>ソウガク</t>
    </rPh>
    <rPh sb="118" eb="120">
      <t>ゲンショウ</t>
    </rPh>
    <rPh sb="125" eb="127">
      <t>ケイヒ</t>
    </rPh>
    <rPh sb="127" eb="129">
      <t>カイシュウ</t>
    </rPh>
    <rPh sb="129" eb="130">
      <t>リツ</t>
    </rPh>
    <rPh sb="131" eb="133">
      <t>カイゼン</t>
    </rPh>
    <rPh sb="143" eb="145">
      <t>オスイ</t>
    </rPh>
    <rPh sb="145" eb="147">
      <t>ショリ</t>
    </rPh>
    <rPh sb="147" eb="148">
      <t>ヒ</t>
    </rPh>
    <rPh sb="148" eb="149">
      <t>ゲン</t>
    </rPh>
    <rPh sb="150" eb="152">
      <t>ショクイン</t>
    </rPh>
    <rPh sb="153" eb="154">
      <t>ナ</t>
    </rPh>
    <rPh sb="154" eb="155">
      <t>ゲン</t>
    </rPh>
    <rPh sb="160" eb="162">
      <t>オスイ</t>
    </rPh>
    <rPh sb="162" eb="164">
      <t>ショリ</t>
    </rPh>
    <rPh sb="164" eb="166">
      <t>ゲンカ</t>
    </rPh>
    <rPh sb="167" eb="168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</si>
</sst>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4F-49C3-9624-6295B889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07776"/>
        <c:axId val="5450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4F-49C3-9624-6295B889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7776"/>
        <c:axId val="54509952"/>
      </c:lineChart>
      <c:dateAx>
        <c:axId val="54507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4509952"/>
        <c:crosses val="autoZero"/>
        <c:auto val="1"/>
        <c:lblOffset val="100"/>
        <c:baseTimeUnit val="years"/>
      </c:dateAx>
      <c:valAx>
        <c:axId val="5450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4507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87-4417-BADB-547CC272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98528"/>
        <c:axId val="10261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60.25</c:v>
                </c:pt>
                <c:pt idx="3">
                  <c:v>61.94</c:v>
                </c:pt>
                <c:pt idx="4">
                  <c:v>61.79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87-4417-BADB-547CC272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98528"/>
        <c:axId val="102617088"/>
      </c:lineChart>
      <c:dateAx>
        <c:axId val="10259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17088"/>
        <c:crosses val="autoZero"/>
        <c:auto val="1"/>
        <c:lblOffset val="100"/>
        <c:baseTimeUnit val="years"/>
      </c:dateAx>
      <c:valAx>
        <c:axId val="10261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59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86-4A4B-9A7E-27DB8530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43968"/>
        <c:axId val="10265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95.26</c:v>
                </c:pt>
                <c:pt idx="3">
                  <c:v>94.14</c:v>
                </c:pt>
                <c:pt idx="4">
                  <c:v>92.44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86-4A4B-9A7E-27DB8530E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3968"/>
        <c:axId val="102650240"/>
      </c:lineChart>
      <c:dateAx>
        <c:axId val="10264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50240"/>
        <c:crosses val="autoZero"/>
        <c:auto val="1"/>
        <c:lblOffset val="100"/>
        <c:baseTimeUnit val="years"/>
      </c:dateAx>
      <c:valAx>
        <c:axId val="10265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43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86.42</c:v>
                </c:pt>
                <c:pt idx="1">
                  <c:v>85.78</c:v>
                </c:pt>
                <c:pt idx="2">
                  <c:v>84.6</c:v>
                </c:pt>
                <c:pt idx="3">
                  <c:v>81.569999999999993</c:v>
                </c:pt>
                <c:pt idx="4">
                  <c:v>78.430000000000007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D9-42FF-B635-42C27E03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07520"/>
        <c:axId val="61313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D9-42FF-B635-42C27E03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07520"/>
        <c:axId val="61313792"/>
      </c:lineChart>
      <c:dateAx>
        <c:axId val="61307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1313792"/>
        <c:crosses val="autoZero"/>
        <c:auto val="1"/>
        <c:lblOffset val="100"/>
        <c:baseTimeUnit val="years"/>
      </c:dateAx>
      <c:valAx>
        <c:axId val="61313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1307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3E-4354-8945-AB7B56FF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58112"/>
        <c:axId val="9367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3E-4354-8945-AB7B56FF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58112"/>
        <c:axId val="93672576"/>
      </c:lineChart>
      <c:dateAx>
        <c:axId val="93658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672576"/>
        <c:crosses val="autoZero"/>
        <c:auto val="1"/>
        <c:lblOffset val="100"/>
        <c:baseTimeUnit val="years"/>
      </c:dateAx>
      <c:valAx>
        <c:axId val="9367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658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53-446B-8E0F-BAA9D6A6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1264"/>
        <c:axId val="9370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53-446B-8E0F-BAA9D6A6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1264"/>
        <c:axId val="93709824"/>
      </c:lineChart>
      <c:dateAx>
        <c:axId val="9369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09824"/>
        <c:crosses val="autoZero"/>
        <c:auto val="1"/>
        <c:lblOffset val="100"/>
        <c:baseTimeUnit val="years"/>
      </c:dateAx>
      <c:valAx>
        <c:axId val="9370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691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DD-4CBA-AF4E-FAFEB4B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51168"/>
        <c:axId val="93757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DD-4CBA-AF4E-FAFEB4B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51168"/>
        <c:axId val="93757440"/>
      </c:lineChart>
      <c:dateAx>
        <c:axId val="9375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57440"/>
        <c:crosses val="autoZero"/>
        <c:auto val="1"/>
        <c:lblOffset val="100"/>
        <c:baseTimeUnit val="years"/>
      </c:dateAx>
      <c:valAx>
        <c:axId val="93757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75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6-40CF-AD74-0AB6E954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84704"/>
        <c:axId val="93786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16-40CF-AD74-0AB6E954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4704"/>
        <c:axId val="93786880"/>
      </c:lineChart>
      <c:dateAx>
        <c:axId val="9378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786880"/>
        <c:crosses val="autoZero"/>
        <c:auto val="1"/>
        <c:lblOffset val="100"/>
        <c:baseTimeUnit val="years"/>
      </c:dateAx>
      <c:valAx>
        <c:axId val="93786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78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A-46ED-9DCE-136AA033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6048"/>
        <c:axId val="9383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241.49</c:v>
                </c:pt>
                <c:pt idx="3">
                  <c:v>248.44</c:v>
                </c:pt>
                <c:pt idx="4">
                  <c:v>244.85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3A-46ED-9DCE-136AA033C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6048"/>
        <c:axId val="93832320"/>
      </c:lineChart>
      <c:dateAx>
        <c:axId val="938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832320"/>
        <c:crosses val="autoZero"/>
        <c:auto val="1"/>
        <c:lblOffset val="100"/>
        <c:baseTimeUnit val="years"/>
      </c:dateAx>
      <c:valAx>
        <c:axId val="9383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8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</c:v>
                </c:pt>
                <c:pt idx="1">
                  <c:v>62.28</c:v>
                </c:pt>
                <c:pt idx="2">
                  <c:v>59.73</c:v>
                </c:pt>
                <c:pt idx="3">
                  <c:v>66</c:v>
                </c:pt>
                <c:pt idx="4">
                  <c:v>75.77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77-49E3-8157-F1D54893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44288"/>
        <c:axId val="10285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65.7</c:v>
                </c:pt>
                <c:pt idx="3">
                  <c:v>66.73</c:v>
                </c:pt>
                <c:pt idx="4">
                  <c:v>64.78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77-49E3-8157-F1D54893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44288"/>
        <c:axId val="102854656"/>
      </c:lineChart>
      <c:dateAx>
        <c:axId val="10284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54656"/>
        <c:crosses val="autoZero"/>
        <c:auto val="1"/>
        <c:lblOffset val="100"/>
        <c:baseTimeUnit val="years"/>
      </c:dateAx>
      <c:valAx>
        <c:axId val="10285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84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143.86000000000001</c:v>
                </c:pt>
                <c:pt idx="1">
                  <c:v>155.4</c:v>
                </c:pt>
                <c:pt idx="2">
                  <c:v>161.5</c:v>
                </c:pt>
                <c:pt idx="3">
                  <c:v>145.72999999999999</c:v>
                </c:pt>
                <c:pt idx="4">
                  <c:v>126.2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57-46D8-B711-63B9B684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88960"/>
        <c:axId val="102890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247.94</c:v>
                </c:pt>
                <c:pt idx="3">
                  <c:v>241.29</c:v>
                </c:pt>
                <c:pt idx="4">
                  <c:v>250.21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57-46D8-B711-63B9B684F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88960"/>
        <c:axId val="102890880"/>
      </c:lineChart>
      <c:dateAx>
        <c:axId val="10288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890880"/>
        <c:crosses val="autoZero"/>
        <c:auto val="1"/>
        <c:lblOffset val="100"/>
        <c:baseTimeUnit val="years"/>
      </c:dateAx>
      <c:valAx>
        <c:axId val="102890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88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N17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八幡浜市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特定地域生活排水処理</v>
      </c>
      <c r="Q8" s="47"/>
      <c r="R8" s="47"/>
      <c r="S8" s="47"/>
      <c r="T8" s="47"/>
      <c r="U8" s="47"/>
      <c r="V8" s="47"/>
      <c r="W8" s="47" t="str">
        <f>データ!L6</f>
        <v>K2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34546</v>
      </c>
      <c r="AM8" s="49"/>
      <c r="AN8" s="49"/>
      <c r="AO8" s="49"/>
      <c r="AP8" s="49"/>
      <c r="AQ8" s="49"/>
      <c r="AR8" s="49"/>
      <c r="AS8" s="49"/>
      <c r="AT8" s="44">
        <f>データ!T6</f>
        <v>132.68</v>
      </c>
      <c r="AU8" s="44"/>
      <c r="AV8" s="44"/>
      <c r="AW8" s="44"/>
      <c r="AX8" s="44"/>
      <c r="AY8" s="44"/>
      <c r="AZ8" s="44"/>
      <c r="BA8" s="44"/>
      <c r="BB8" s="44">
        <f>データ!U6</f>
        <v>260.37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7.71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3500</v>
      </c>
      <c r="AE10" s="49"/>
      <c r="AF10" s="49"/>
      <c r="AG10" s="49"/>
      <c r="AH10" s="49"/>
      <c r="AI10" s="49"/>
      <c r="AJ10" s="49"/>
      <c r="AK10" s="2"/>
      <c r="AL10" s="49">
        <f>データ!V6</f>
        <v>2638</v>
      </c>
      <c r="AM10" s="49"/>
      <c r="AN10" s="49"/>
      <c r="AO10" s="49"/>
      <c r="AP10" s="49"/>
      <c r="AQ10" s="49"/>
      <c r="AR10" s="49"/>
      <c r="AS10" s="49"/>
      <c r="AT10" s="44">
        <f>データ!W6</f>
        <v>126.63</v>
      </c>
      <c r="AU10" s="44"/>
      <c r="AV10" s="44"/>
      <c r="AW10" s="44"/>
      <c r="AX10" s="44"/>
      <c r="AY10" s="44"/>
      <c r="AZ10" s="44"/>
      <c r="BA10" s="44"/>
      <c r="BB10" s="44">
        <f>データ!X6</f>
        <v>20.83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124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123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122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56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LLEwgYh1VuaYBzGTe/PPYp06xepScau+6J1TFq+7jkBj3vXl7LrWPVIrhZq9C8Hto1Vw+RXvmzIfd966XbNLDQ==" saltValue="hz2r870J0Cwgxbnbq58AT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36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15">
      <c r="A6" s="27" t="s">
        <v>108</v>
      </c>
      <c r="B6" s="32">
        <f>B7</f>
        <v>2017</v>
      </c>
      <c r="C6" s="32">
        <f t="shared" ref="C6:X6" si="3">C7</f>
        <v>382043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愛媛県　八幡浜市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7.71</v>
      </c>
      <c r="Q6" s="33">
        <f t="shared" si="3"/>
        <v>100</v>
      </c>
      <c r="R6" s="33">
        <f t="shared" si="3"/>
        <v>3500</v>
      </c>
      <c r="S6" s="33">
        <f t="shared" si="3"/>
        <v>34546</v>
      </c>
      <c r="T6" s="33">
        <f t="shared" si="3"/>
        <v>132.68</v>
      </c>
      <c r="U6" s="33">
        <f t="shared" si="3"/>
        <v>260.37</v>
      </c>
      <c r="V6" s="33">
        <f t="shared" si="3"/>
        <v>2638</v>
      </c>
      <c r="W6" s="33">
        <f t="shared" si="3"/>
        <v>126.63</v>
      </c>
      <c r="X6" s="33">
        <f t="shared" si="3"/>
        <v>20.83</v>
      </c>
      <c r="Y6" s="34">
        <f>IF(Y7="",NA(),Y7)</f>
        <v>86.42</v>
      </c>
      <c r="Z6" s="34">
        <f t="shared" ref="Z6:AH6" si="4">IF(Z7="",NA(),Z7)</f>
        <v>85.78</v>
      </c>
      <c r="AA6" s="34">
        <f t="shared" si="4"/>
        <v>84.6</v>
      </c>
      <c r="AB6" s="34">
        <f t="shared" si="4"/>
        <v>81.569999999999993</v>
      </c>
      <c r="AC6" s="34">
        <f t="shared" si="4"/>
        <v>78.430000000000007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446.63</v>
      </c>
      <c r="BL6" s="34">
        <f t="shared" si="7"/>
        <v>416.91</v>
      </c>
      <c r="BM6" s="34">
        <f t="shared" si="7"/>
        <v>241.49</v>
      </c>
      <c r="BN6" s="34">
        <f t="shared" si="7"/>
        <v>248.44</v>
      </c>
      <c r="BO6" s="34">
        <f t="shared" si="7"/>
        <v>244.85</v>
      </c>
      <c r="BP6" s="33" t="str">
        <f>IF(BP7="","",IF(BP7="-","【-】","【"&amp;SUBSTITUTE(TEXT(BP7,"#,##0.00"),"-","△")&amp;"】"))</f>
        <v>【329.28】</v>
      </c>
      <c r="BQ6" s="34">
        <f>IF(BQ7="",NA(),BQ7)</f>
        <v>65</v>
      </c>
      <c r="BR6" s="34">
        <f t="shared" ref="BR6:BZ6" si="8">IF(BR7="",NA(),BR7)</f>
        <v>62.28</v>
      </c>
      <c r="BS6" s="34">
        <f t="shared" si="8"/>
        <v>59.73</v>
      </c>
      <c r="BT6" s="34">
        <f t="shared" si="8"/>
        <v>66</v>
      </c>
      <c r="BU6" s="34">
        <f t="shared" si="8"/>
        <v>75.77</v>
      </c>
      <c r="BV6" s="34">
        <f t="shared" si="8"/>
        <v>58.53</v>
      </c>
      <c r="BW6" s="34">
        <f t="shared" si="8"/>
        <v>57.93</v>
      </c>
      <c r="BX6" s="34">
        <f t="shared" si="8"/>
        <v>65.7</v>
      </c>
      <c r="BY6" s="34">
        <f t="shared" si="8"/>
        <v>66.73</v>
      </c>
      <c r="BZ6" s="34">
        <f t="shared" si="8"/>
        <v>64.78</v>
      </c>
      <c r="CA6" s="33" t="str">
        <f>IF(CA7="","",IF(CA7="-","【-】","【"&amp;SUBSTITUTE(TEXT(CA7,"#,##0.00"),"-","△")&amp;"】"))</f>
        <v>【60.55】</v>
      </c>
      <c r="CB6" s="34">
        <f>IF(CB7="",NA(),CB7)</f>
        <v>143.86000000000001</v>
      </c>
      <c r="CC6" s="34">
        <f t="shared" ref="CC6:CK6" si="9">IF(CC7="",NA(),CC7)</f>
        <v>155.4</v>
      </c>
      <c r="CD6" s="34">
        <f t="shared" si="9"/>
        <v>161.5</v>
      </c>
      <c r="CE6" s="34">
        <f t="shared" si="9"/>
        <v>145.72999999999999</v>
      </c>
      <c r="CF6" s="34">
        <f t="shared" si="9"/>
        <v>126.2</v>
      </c>
      <c r="CG6" s="34">
        <f t="shared" si="9"/>
        <v>266.57</v>
      </c>
      <c r="CH6" s="34">
        <f t="shared" si="9"/>
        <v>276.93</v>
      </c>
      <c r="CI6" s="34">
        <f t="shared" si="9"/>
        <v>247.94</v>
      </c>
      <c r="CJ6" s="34">
        <f t="shared" si="9"/>
        <v>241.29</v>
      </c>
      <c r="CK6" s="34">
        <f t="shared" si="9"/>
        <v>250.21</v>
      </c>
      <c r="CL6" s="33" t="str">
        <f>IF(CL7="","",IF(CL7="-","【-】","【"&amp;SUBSTITUTE(TEXT(CL7,"#,##0.00"),"-","△")&amp;"】"))</f>
        <v>【269.12】</v>
      </c>
      <c r="CM6" s="34">
        <f>IF(CM7="",NA(),CM7)</f>
        <v>100</v>
      </c>
      <c r="CN6" s="34">
        <f t="shared" ref="CN6:CV6" si="10">IF(CN7="",NA(),CN7)</f>
        <v>100</v>
      </c>
      <c r="CO6" s="34">
        <f t="shared" si="10"/>
        <v>100</v>
      </c>
      <c r="CP6" s="34">
        <f t="shared" si="10"/>
        <v>100</v>
      </c>
      <c r="CQ6" s="34">
        <f t="shared" si="10"/>
        <v>100</v>
      </c>
      <c r="CR6" s="34">
        <f t="shared" si="10"/>
        <v>58.06</v>
      </c>
      <c r="CS6" s="34">
        <f t="shared" si="10"/>
        <v>59.08</v>
      </c>
      <c r="CT6" s="34">
        <f t="shared" si="10"/>
        <v>60.25</v>
      </c>
      <c r="CU6" s="34">
        <f t="shared" si="10"/>
        <v>61.94</v>
      </c>
      <c r="CV6" s="34">
        <f t="shared" si="10"/>
        <v>61.79</v>
      </c>
      <c r="CW6" s="33" t="str">
        <f>IF(CW7="","",IF(CW7="-","【-】","【"&amp;SUBSTITUTE(TEXT(CW7,"#,##0.00"),"-","△")&amp;"】"))</f>
        <v>【59.35】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75.790000000000006</v>
      </c>
      <c r="DD6" s="34">
        <f t="shared" si="11"/>
        <v>77.12</v>
      </c>
      <c r="DE6" s="34">
        <f t="shared" si="11"/>
        <v>95.26</v>
      </c>
      <c r="DF6" s="34">
        <f t="shared" si="11"/>
        <v>94.14</v>
      </c>
      <c r="DG6" s="34">
        <f t="shared" si="11"/>
        <v>92.44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382043</v>
      </c>
      <c r="D7" s="36">
        <v>47</v>
      </c>
      <c r="E7" s="36">
        <v>18</v>
      </c>
      <c r="F7" s="36">
        <v>0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7.71</v>
      </c>
      <c r="Q7" s="37">
        <v>100</v>
      </c>
      <c r="R7" s="37">
        <v>3500</v>
      </c>
      <c r="S7" s="37">
        <v>34546</v>
      </c>
      <c r="T7" s="37">
        <v>132.68</v>
      </c>
      <c r="U7" s="37">
        <v>260.37</v>
      </c>
      <c r="V7" s="37">
        <v>2638</v>
      </c>
      <c r="W7" s="37">
        <v>126.63</v>
      </c>
      <c r="X7" s="37">
        <v>20.83</v>
      </c>
      <c r="Y7" s="37">
        <v>86.42</v>
      </c>
      <c r="Z7" s="37">
        <v>85.78</v>
      </c>
      <c r="AA7" s="37">
        <v>84.6</v>
      </c>
      <c r="AB7" s="37">
        <v>81.569999999999993</v>
      </c>
      <c r="AC7" s="37">
        <v>78.430000000000007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446.63</v>
      </c>
      <c r="BL7" s="37">
        <v>416.91</v>
      </c>
      <c r="BM7" s="37">
        <v>241.49</v>
      </c>
      <c r="BN7" s="37">
        <v>248.44</v>
      </c>
      <c r="BO7" s="37">
        <v>244.85</v>
      </c>
      <c r="BP7" s="37">
        <v>329.28</v>
      </c>
      <c r="BQ7" s="37">
        <v>65</v>
      </c>
      <c r="BR7" s="37">
        <v>62.28</v>
      </c>
      <c r="BS7" s="37">
        <v>59.73</v>
      </c>
      <c r="BT7" s="37">
        <v>66</v>
      </c>
      <c r="BU7" s="37">
        <v>75.77</v>
      </c>
      <c r="BV7" s="37">
        <v>58.53</v>
      </c>
      <c r="BW7" s="37">
        <v>57.93</v>
      </c>
      <c r="BX7" s="37">
        <v>65.7</v>
      </c>
      <c r="BY7" s="37">
        <v>66.73</v>
      </c>
      <c r="BZ7" s="37">
        <v>64.78</v>
      </c>
      <c r="CA7" s="37">
        <v>60.55</v>
      </c>
      <c r="CB7" s="37">
        <v>143.86000000000001</v>
      </c>
      <c r="CC7" s="37">
        <v>155.4</v>
      </c>
      <c r="CD7" s="37">
        <v>161.5</v>
      </c>
      <c r="CE7" s="37">
        <v>145.72999999999999</v>
      </c>
      <c r="CF7" s="37">
        <v>126.2</v>
      </c>
      <c r="CG7" s="37">
        <v>266.57</v>
      </c>
      <c r="CH7" s="37">
        <v>276.93</v>
      </c>
      <c r="CI7" s="37">
        <v>247.94</v>
      </c>
      <c r="CJ7" s="37">
        <v>241.29</v>
      </c>
      <c r="CK7" s="37">
        <v>250.21</v>
      </c>
      <c r="CL7" s="37">
        <v>269.12</v>
      </c>
      <c r="CM7" s="37">
        <v>100</v>
      </c>
      <c r="CN7" s="37">
        <v>100</v>
      </c>
      <c r="CO7" s="37">
        <v>100</v>
      </c>
      <c r="CP7" s="37">
        <v>100</v>
      </c>
      <c r="CQ7" s="37">
        <v>100</v>
      </c>
      <c r="CR7" s="37">
        <v>58.06</v>
      </c>
      <c r="CS7" s="37">
        <v>59.08</v>
      </c>
      <c r="CT7" s="37">
        <v>60.25</v>
      </c>
      <c r="CU7" s="37">
        <v>61.94</v>
      </c>
      <c r="CV7" s="37">
        <v>61.79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77.12</v>
      </c>
      <c r="DE7" s="37">
        <v>95.26</v>
      </c>
      <c r="DF7" s="37">
        <v>94.14</v>
      </c>
      <c r="DG7" s="37">
        <v>92.44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115</v>
      </c>
      <c r="EF7" s="37" t="s">
        <v>115</v>
      </c>
      <c r="EG7" s="37" t="s">
        <v>115</v>
      </c>
      <c r="EH7" s="37" t="s">
        <v>115</v>
      </c>
      <c r="EI7" s="37" t="s">
        <v>115</v>
      </c>
      <c r="EJ7" s="37" t="s">
        <v>115</v>
      </c>
      <c r="EK7" s="37" t="s">
        <v>115</v>
      </c>
      <c r="EL7" s="37" t="s">
        <v>115</v>
      </c>
      <c r="EM7" s="37" t="s">
        <v>115</v>
      </c>
      <c r="EN7" s="37" t="s">
        <v>115</v>
      </c>
      <c r="EO7" s="37" t="s">
        <v>115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2019-01-18T04:36:43Z</cp:lastPrinted>
  <dcterms:created xsi:type="dcterms:W3CDTF">2018-12-03T09:41:08Z</dcterms:created>
  <dcterms:modified xsi:type="dcterms:W3CDTF">2019-02-01T02:31:04Z</dcterms:modified>
  <cp:category/>
</cp:coreProperties>
</file>