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WHiVdPsRBw8hcbOlPPRPPSxiVIFCIf7NtEdc1QCp0q9xpoHCjOn9Tcol+2HOUOipyMcMqMeJXuwUzRiS8bfHTw==" workbookSaltValue="lvrb8FUGRw8idPw4Xp8esw==" workbookSpinCount="100000" lockStructure="1"/>
  <bookViews>
    <workbookView xWindow="0" yWindow="0" windowWidth="15360" windowHeight="763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W10" i="4" s="1"/>
  <c r="P6" i="5"/>
  <c r="P10" i="4" s="1"/>
  <c r="O6" i="5"/>
  <c r="N6" i="5"/>
  <c r="M6" i="5"/>
  <c r="AD8" i="4" s="1"/>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BB10" i="4"/>
  <c r="AT10" i="4"/>
  <c r="AL10" i="4"/>
  <c r="I10" i="4"/>
  <c r="B10" i="4"/>
  <c r="BB8" i="4"/>
  <c r="AT8" i="4"/>
  <c r="W8" i="4"/>
  <c r="P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<sst xmlns="http://schemas.openxmlformats.org/spreadsheetml/2006/main" count="232" uniqueCount="120">
  <si>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</si>
  <si>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</si>
  <si>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</si>
  <si>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</si>
  <si>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</si>
  <si>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</si>
  <si>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</si>
  <si>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</si>
  <si>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</si>
  <si>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</si>
  <si>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</si>
  <si>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</si>
  <si>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</si>
  <si>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</si>
  <si>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</si>
  <si>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</si>
  <si>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</si>
  <si>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</si>
  <si>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</si>
  <si>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</si>
  <si>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</si>
  <si>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</si>
  <si>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</si>
  <si>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</si>
  <si>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</si>
  <si>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</si>
  <si>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</si>
  <si>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</si>
  <si>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</si>
  <si>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</si>
  <si>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</si>
  <si>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</si>
  <si>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</si>
  <si>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</si>
  <si>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</si>
  <si>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</si>
  <si>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</si>
  <si>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</si>
  <si>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</si>
  <si>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</si>
  <si>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</si>
  <si>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</si>
  <si>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</si>
  <si>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</si>
  <si>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</si>
  <si>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</si>
  <si>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</si>
  <si>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</si>
  <si>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</si>
  <si>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</si>
  <si>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</si>
  <si>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</si>
  <si>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</si>
  <si>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</si>
  <si>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</si>
  <si>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</si>
  <si>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</si>
  <si>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</si>
  <si>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</si>
  <si>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</si>
  <si>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</si>
  <si>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</si>
  <si>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</si>
  <si>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</si>
  <si>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</si>
  <si>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</si>
  <si>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</si>
  <si>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</si>
  <si>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</si>
  <si>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</si>
  <si>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</si>
  <si>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</si>
  <si>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</si>
  <si>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</si>
  <si>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</si>
  <si>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</si>
  <si>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</si>
  <si>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</si>
  <si>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</si>
  <si>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</si>
  <si>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</si>
  <si>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</si>
  <si>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</si>
  <si>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</si>
  <si>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</si>
  <si>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</si>
  <si>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</si>
  <si>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</si>
  <si>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</si>
  <si>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</si>
  <si>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</si>
  <si>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</si>
  <si>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</si>
  <si>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</si>
  <si>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</si>
  <si>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</si>
  <si>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</si>
  <si>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</si>
  <si>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</si>
  <si>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</si>
  <si>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</si>
  <si>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</si>
  <si>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</si>
  <si>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</si>
  <si>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</si>
  <si>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伊予市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</si>
  <si>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</si>
  <si>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</si>
  <si>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</si>
  <si>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</si>
  <si>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</si>
  <si>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</si>
  <si>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</si>
  <si>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</si>
  <si>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</si>
  <si>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</si>
  <si>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</si>
  <si>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の上水道事業における財政状況については、現在のところ健全経営を維持している。しかしながら、平成29年度に上灘地区簡易水道統合を実施し上水道に統合したことに加え、老朽化した既存施設の更新、耐震化事業等、資本投資の増加が見込まれることから、健全経営の継続ができないことが想定されるため効率的な経営に一層努める必要がある。更に、人口減少に伴う水道利用収益の減少などに対応するため、料金改定を実施し、財源確保に努め、健全で安定した経営に取り組む必要がある。</t>
    <rPh sb="23" eb="25">
      <t>ゲンザイ</t>
    </rPh>
    <rPh sb="48" eb="50">
      <t>ヘイセイ</t>
    </rPh>
    <rPh sb="52" eb="54">
      <t>ネンド</t>
    </rPh>
    <rPh sb="55" eb="56">
      <t>カミ</t>
    </rPh>
    <rPh sb="56" eb="57">
      <t>ナダ</t>
    </rPh>
    <rPh sb="57" eb="59">
      <t>チク</t>
    </rPh>
    <rPh sb="59" eb="61">
      <t>カンイ</t>
    </rPh>
    <rPh sb="61" eb="63">
      <t>スイドウ</t>
    </rPh>
    <rPh sb="63" eb="65">
      <t>トウゴウ</t>
    </rPh>
    <rPh sb="66" eb="68">
      <t>ジッシ</t>
    </rPh>
    <rPh sb="69" eb="71">
      <t>ジョウスイ</t>
    </rPh>
    <rPh sb="71" eb="72">
      <t>ドウ</t>
    </rPh>
    <rPh sb="73" eb="75">
      <t>トウゴウ</t>
    </rPh>
    <rPh sb="80" eb="81">
      <t>クワ</t>
    </rPh>
    <rPh sb="83" eb="86">
      <t>ロウキュウカ</t>
    </rPh>
    <rPh sb="88" eb="90">
      <t>キソン</t>
    </rPh>
    <rPh sb="90" eb="92">
      <t>シセツ</t>
    </rPh>
    <rPh sb="96" eb="99">
      <t>タイシンカ</t>
    </rPh>
    <rPh sb="99" eb="101">
      <t>ジギョウ</t>
    </rPh>
    <rPh sb="101" eb="102">
      <t>トウ</t>
    </rPh>
    <rPh sb="121" eb="123">
      <t>ケンゼン</t>
    </rPh>
    <rPh sb="123" eb="125">
      <t>ケイエイ</t>
    </rPh>
    <rPh sb="126" eb="128">
      <t>ケイゾク</t>
    </rPh>
    <rPh sb="136" eb="138">
      <t>ソウテイ</t>
    </rPh>
    <rPh sb="143" eb="146">
      <t>コウリツテキ</t>
    </rPh>
    <rPh sb="147" eb="149">
      <t>ケイエイ</t>
    </rPh>
    <rPh sb="150" eb="152">
      <t>イッソウ</t>
    </rPh>
    <rPh sb="152" eb="153">
      <t>ツト</t>
    </rPh>
    <rPh sb="155" eb="157">
      <t>ヒツヨウ</t>
    </rPh>
    <rPh sb="161" eb="162">
      <t>サラ</t>
    </rPh>
    <rPh sb="190" eb="192">
      <t>リョウキン</t>
    </rPh>
    <rPh sb="192" eb="194">
      <t>カイテイ</t>
    </rPh>
    <rPh sb="195" eb="197">
      <t>ジッシ</t>
    </rPh>
    <rPh sb="207" eb="209">
      <t>ケンゼン</t>
    </rPh>
    <rPh sb="210" eb="212">
      <t>アンテイ</t>
    </rPh>
    <rPh sb="214" eb="216">
      <t>ケイエイ</t>
    </rPh>
    <rPh sb="217" eb="218">
      <t>ト</t>
    </rPh>
    <rPh sb="219" eb="220">
      <t>ク</t>
    </rPh>
    <phoneticPr fontId="4"/>
  </si>
  <si>
    <t>　有形固定資産減価償却率については、表①のとおり指標が類似団体平均値を過去5年間下回っており、平成29年度においては、36.92%と平均値より10.36%低い数値である。これは、上灘地区簡易水道統合を実施した影響があり、類似団体との比較においては、保有している資産が法定耐用年数に近づいている割合が低いと考えられるが、指標を参考に将来の施設の更新等の必要性と財源の確保に留意したい。
　管路更新率については、表③のとおり過去5年間の類似団体平均値と比較してみると、平均値を越えた管路更新の実績となっているが、数年のうちに管路経年化率は大きく上昇することが想定されている。このことを踏まえ、限られた財源で更新をするために、また、有収率の向上を図るためにも耐震化の対応と併せ今後積極的な整備に取り組む計画である。</t>
    <rPh sb="89" eb="90">
      <t>カミ</t>
    </rPh>
    <rPh sb="90" eb="91">
      <t>ナダ</t>
    </rPh>
    <rPh sb="91" eb="93">
      <t>チク</t>
    </rPh>
    <rPh sb="93" eb="95">
      <t>カンイ</t>
    </rPh>
    <rPh sb="95" eb="97">
      <t>スイドウ</t>
    </rPh>
    <rPh sb="97" eb="99">
      <t>トウゴウ</t>
    </rPh>
    <rPh sb="100" eb="102">
      <t>ジッシ</t>
    </rPh>
    <rPh sb="104" eb="106">
      <t>エイキョウ</t>
    </rPh>
    <rPh sb="224" eb="226">
      <t>ヒカク</t>
    </rPh>
    <rPh sb="254" eb="256">
      <t>スウネン</t>
    </rPh>
    <rPh sb="262" eb="265">
      <t>ケイネンカ</t>
    </rPh>
    <rPh sb="265" eb="266">
      <t>リツ</t>
    </rPh>
    <rPh sb="267" eb="268">
      <t>オオ</t>
    </rPh>
    <rPh sb="270" eb="272">
      <t>ジョウショウ</t>
    </rPh>
    <rPh sb="277" eb="279">
      <t>ソウテイ</t>
    </rPh>
    <rPh sb="290" eb="291">
      <t>フ</t>
    </rPh>
    <rPh sb="294" eb="295">
      <t>カギ</t>
    </rPh>
    <rPh sb="298" eb="300">
      <t>ザイゲン</t>
    </rPh>
    <rPh sb="301" eb="303">
      <t>コウシン</t>
    </rPh>
    <rPh sb="313" eb="314">
      <t>ユウ</t>
    </rPh>
    <phoneticPr fontId="4"/>
  </si>
  <si>
    <t>　経常収支比率は、過去5年間100%を下回ったことはなく、平成25年の102.76%が最低値で、新会計制度適用等により平成26年度以降は、増加傾向となっている。平成29年度においては114.42%と類似団体平均値より、3.74%高くなっている。主な要因としては、本市においても年々人口が減少する中、収入源となる給水収益は減少傾向にあるが、平成29年度は上灘地区簡易水道統合等により有収水量及び給水収益が微増、一般会計からの繰入金等の営業外収益も増加したことに加え、営業費用が前年度より減少したことが挙げられる。
　累積欠損金については、表②のとおり過去5年間0%となっており未発生である。
　また、流動比率は、表③のとおり過去5年間100%を下回ることはなく、平成29年度においては類似団体平均値をやや下回った333.91%となっており、支払い能力に余裕がある。
　企業債残高対給水収益比率については、表④が示す指標のとおり類似団体平均値より高い数値を示している。これは、平成29年度に上灘地区簡易水道統合を実施し、この事業費に係る企業債を償還する必要が生じたため増加したものであり、今後の企業債償還に要する経費については、一般会計から基準内繰入を行う予定である。
　給水原価については、過去5年間145円～160円で推移しており、類似団体平均値より約26円程度低く、料金回収率については、平成29年度110.03%であり、給水に係る費用を給水収益で賄うことができている。
　以上の指標から本市の経営については、概ね健全経営が維持されている状況にあると考えられるが、今後の施設更新において企業債や補助金に依存することが考えられるため、更なる費用削減や更新投資等に充てる財源の確保に努めていく必要がある。
　次に施設利用率については、平成25年には61.70%、平成26年には59.58％と減少したが、その後は上昇し、平成29年度は61.81%になり、類似団体平均値から見ても良好であると考えられる。
　さらに、有収率については、表⑧のとおり過去3年間数値が減少しており、平成29年度は前年度と比較し4.23%減少したため、今後、整備事業計画による管路の更新・漏水調査・修繕を強化する等の取り組みを進めなければならない。</t>
    <rPh sb="48" eb="49">
      <t>シン</t>
    </rPh>
    <rPh sb="49" eb="51">
      <t>カイケイ</t>
    </rPh>
    <rPh sb="51" eb="53">
      <t>セイド</t>
    </rPh>
    <rPh sb="53" eb="55">
      <t>テキヨウ</t>
    </rPh>
    <rPh sb="55" eb="56">
      <t>トウ</t>
    </rPh>
    <rPh sb="59" eb="61">
      <t>ヘイセイ</t>
    </rPh>
    <rPh sb="63" eb="65">
      <t>ネンド</t>
    </rPh>
    <rPh sb="65" eb="67">
      <t>イコウ</t>
    </rPh>
    <rPh sb="69" eb="71">
      <t>ゾウカ</t>
    </rPh>
    <rPh sb="71" eb="73">
      <t>ケイコウ</t>
    </rPh>
    <rPh sb="114" eb="115">
      <t>タカ</t>
    </rPh>
    <rPh sb="122" eb="123">
      <t>オモ</t>
    </rPh>
    <rPh sb="124" eb="126">
      <t>ヨウイン</t>
    </rPh>
    <rPh sb="131" eb="132">
      <t>ホン</t>
    </rPh>
    <rPh sb="132" eb="133">
      <t>シ</t>
    </rPh>
    <rPh sb="138" eb="140">
      <t>ネンネン</t>
    </rPh>
    <rPh sb="140" eb="142">
      <t>ジンコウ</t>
    </rPh>
    <rPh sb="143" eb="145">
      <t>ゲンショウ</t>
    </rPh>
    <rPh sb="147" eb="148">
      <t>ナカ</t>
    </rPh>
    <rPh sb="149" eb="152">
      <t>シュウニュウゲン</t>
    </rPh>
    <rPh sb="155" eb="157">
      <t>キュウスイ</t>
    </rPh>
    <rPh sb="157" eb="159">
      <t>シュウエキ</t>
    </rPh>
    <rPh sb="160" eb="162">
      <t>ゲンショウ</t>
    </rPh>
    <rPh sb="162" eb="164">
      <t>ケイコウ</t>
    </rPh>
    <rPh sb="176" eb="177">
      <t>カミ</t>
    </rPh>
    <rPh sb="177" eb="178">
      <t>ナダ</t>
    </rPh>
    <rPh sb="178" eb="180">
      <t>チク</t>
    </rPh>
    <rPh sb="180" eb="182">
      <t>カンイ</t>
    </rPh>
    <rPh sb="182" eb="184">
      <t>スイドウ</t>
    </rPh>
    <rPh sb="184" eb="187">
      <t>トウゴウトウ</t>
    </rPh>
    <rPh sb="436" eb="438">
      <t>ヘイセイ</t>
    </rPh>
    <rPh sb="440" eb="441">
      <t>ネン</t>
    </rPh>
    <rPh sb="441" eb="442">
      <t>ド</t>
    </rPh>
    <rPh sb="443" eb="444">
      <t>カミ</t>
    </rPh>
    <rPh sb="444" eb="445">
      <t>ナダ</t>
    </rPh>
    <rPh sb="445" eb="447">
      <t>チク</t>
    </rPh>
    <rPh sb="447" eb="449">
      <t>カンイ</t>
    </rPh>
    <rPh sb="449" eb="451">
      <t>スイドウ</t>
    </rPh>
    <rPh sb="451" eb="453">
      <t>トウゴウ</t>
    </rPh>
    <rPh sb="454" eb="456">
      <t>ジッシ</t>
    </rPh>
    <rPh sb="460" eb="462">
      <t>ジギョウ</t>
    </rPh>
    <rPh sb="462" eb="463">
      <t>ヒ</t>
    </rPh>
    <rPh sb="464" eb="465">
      <t>カカ</t>
    </rPh>
    <rPh sb="466" eb="468">
      <t>キギョウ</t>
    </rPh>
    <rPh sb="468" eb="469">
      <t>サイ</t>
    </rPh>
    <rPh sb="470" eb="472">
      <t>ショウカン</t>
    </rPh>
    <rPh sb="474" eb="476">
      <t>ヒツヨウ</t>
    </rPh>
    <rPh sb="477" eb="478">
      <t>ショウ</t>
    </rPh>
    <rPh sb="482" eb="484">
      <t>ゾウカ</t>
    </rPh>
    <rPh sb="512" eb="514">
      <t>イッパン</t>
    </rPh>
    <rPh sb="514" eb="516">
      <t>カイケイ</t>
    </rPh>
    <rPh sb="518" eb="520">
      <t>キジュン</t>
    </rPh>
    <rPh sb="520" eb="521">
      <t>ナイ</t>
    </rPh>
    <rPh sb="521" eb="523">
      <t>クリイレ</t>
    </rPh>
    <rPh sb="524" eb="525">
      <t>オコナ</t>
    </rPh>
    <rPh sb="526" eb="528">
      <t>ヨテイ</t>
    </rPh>
    <rPh sb="612" eb="614">
      <t>キュウスイ</t>
    </rPh>
    <rPh sb="615" eb="616">
      <t>カカ</t>
    </rPh>
    <rPh sb="617" eb="619">
      <t>ヒヨウ</t>
    </rPh>
    <rPh sb="620" eb="622">
      <t>キュウスイ</t>
    </rPh>
    <rPh sb="622" eb="624">
      <t>シュウエキ</t>
    </rPh>
    <rPh sb="683" eb="685">
      <t>コンゴ</t>
    </rPh>
    <rPh sb="686" eb="688">
      <t>シセツ</t>
    </rPh>
    <rPh sb="688" eb="690">
      <t>コウシン</t>
    </rPh>
    <rPh sb="694" eb="696">
      <t>キギョウ</t>
    </rPh>
    <rPh sb="696" eb="697">
      <t>サイ</t>
    </rPh>
    <rPh sb="698" eb="701">
      <t>ホジョキン</t>
    </rPh>
    <rPh sb="702" eb="704">
      <t>イゾン</t>
    </rPh>
    <rPh sb="709" eb="710">
      <t>カンガ</t>
    </rPh>
    <rPh sb="717" eb="718">
      <t>サラ</t>
    </rPh>
    <rPh sb="720" eb="722">
      <t>ヒヨウ</t>
    </rPh>
    <rPh sb="722" eb="724">
      <t>サクゲン</t>
    </rPh>
    <rPh sb="725" eb="727">
      <t>コウシン</t>
    </rPh>
    <rPh sb="727" eb="729">
      <t>トウシ</t>
    </rPh>
    <rPh sb="729" eb="730">
      <t>トウ</t>
    </rPh>
    <rPh sb="731" eb="732">
      <t>ア</t>
    </rPh>
    <rPh sb="734" eb="736">
      <t>ザイゲン</t>
    </rPh>
    <rPh sb="737" eb="739">
      <t>カクホ</t>
    </rPh>
    <rPh sb="740" eb="741">
      <t>ツト</t>
    </rPh>
    <rPh sb="745" eb="747">
      <t>ヒツヨウ</t>
    </rPh>
    <rPh sb="780" eb="782">
      <t>ヘイセイ</t>
    </rPh>
    <rPh sb="784" eb="785">
      <t>ネン</t>
    </rPh>
    <rPh sb="794" eb="796">
      <t>ゲンショウ</t>
    </rPh>
    <rPh sb="802" eb="803">
      <t>ゴ</t>
    </rPh>
    <rPh sb="804" eb="806">
      <t>ジョウショウ</t>
    </rPh>
    <rPh sb="808" eb="809">
      <t>ヘイ</t>
    </rPh>
    <rPh sb="834" eb="835">
      <t>ミ</t>
    </rPh>
    <rPh sb="837" eb="839">
      <t>リョウコウ</t>
    </rPh>
    <rPh sb="843" eb="844">
      <t>カンガ</t>
    </rPh>
    <rPh sb="870" eb="872">
      <t>カコ</t>
    </rPh>
    <rPh sb="873" eb="875">
      <t>ネンカン</t>
    </rPh>
    <rPh sb="875" eb="877">
      <t>スウチ</t>
    </rPh>
    <rPh sb="878" eb="880">
      <t>ゲンショウ</t>
    </rPh>
    <rPh sb="885" eb="887">
      <t>ヘイセイ</t>
    </rPh>
    <rPh sb="889" eb="890">
      <t>ネン</t>
    </rPh>
    <rPh sb="890" eb="891">
      <t>ド</t>
    </rPh>
    <rPh sb="892" eb="893">
      <t>マエ</t>
    </rPh>
    <rPh sb="893" eb="894">
      <t>ネン</t>
    </rPh>
    <rPh sb="894" eb="895">
      <t>ド</t>
    </rPh>
    <rPh sb="896" eb="898">
      <t>ヒカク</t>
    </rPh>
    <rPh sb="904" eb="906">
      <t>ゲンショウ</t>
    </rPh>
    <rPh sb="911" eb="913">
      <t>コンゴ</t>
    </rPh>
    <rPh sb="914" eb="916">
      <t>セイビ</t>
    </rPh>
    <rPh sb="916" eb="918">
      <t>ジギョウ</t>
    </rPh>
    <rPh sb="918" eb="920">
      <t>ケイカク</t>
    </rPh>
    <rPh sb="923" eb="925">
      <t>カンロ</t>
    </rPh>
    <rPh sb="926" eb="928">
      <t>コウシン</t>
    </rPh>
    <rPh sb="929" eb="931">
      <t>ロウスイ</t>
    </rPh>
    <rPh sb="931" eb="933">
      <t>チョウサ</t>
    </rPh>
    <rPh sb="934" eb="936">
      <t>シュウゼン</t>
    </rPh>
    <rPh sb="937" eb="939">
      <t>キョウカ</t>
    </rPh>
    <rPh sb="941" eb="942">
      <t>トウ</t>
    </rPh>
    <rPh sb="943" eb="944">
      <t>ト</t>
    </rPh>
    <rPh sb="945" eb="946">
      <t>ク</t>
    </rPh>
    <rPh sb="948" eb="949">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</si>
</sst>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
      <name val="ＭＳ ゴシック"/>
      <family val="3"/>
      <charset val="128"/>
    </font>
    <font>
      <sz val="8.5"/>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7" fillId="0" borderId="9"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18" fillId="0" borderId="6" xfId="0" applyFont="1" applyBorder="1" applyAlignment="1">
      <alignment horizontal="left" vertical="center"/>
    </xf>
    <xf numFmtId="0" fontId="18" fillId="0" borderId="7" xfId="0" applyFont="1" applyBorder="1" applyAlignment="1">
      <alignment horizontal="left" vertical="center"/>
    </xf>
    <xf numFmtId="0" fontId="18" fillId="0" borderId="8" xfId="0" applyFont="1" applyBorder="1" applyAlignment="1">
      <alignment horizontal="left" vertical="center"/>
    </xf>
    <xf numFmtId="0" fontId="18" fillId="0" borderId="9" xfId="0" applyFont="1" applyBorder="1" applyAlignment="1">
      <alignment horizontal="left" vertical="center"/>
    </xf>
    <xf numFmtId="0" fontId="18" fillId="0" borderId="0" xfId="0" applyFont="1" applyBorder="1" applyAlignment="1">
      <alignment horizontal="left" vertical="center"/>
    </xf>
    <xf numFmtId="0" fontId="18"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1.2</c:v>
                </c:pt>
                <c:pt idx="1">
                  <c:v>0.92</c:v>
                </c:pt>
                <c:pt idx="2">
                  <c:v>1.22</c:v>
                </c:pt>
                <c:pt idx="3">
                  <c:v>0.87</c:v>
                </c:pt>
                <c:pt idx="4">
                  <c:v>0.99</c:v>
                </c:pt>
              </c:numCache>
            </c:numRef>
          </c:val>
          <c:extLst xmlns:c16r2="http://schemas.microsoft.com/office/drawing/2015/06/chart">
            <c:ext xmlns:c16="http://schemas.microsoft.com/office/drawing/2014/chart" uri="{C3380CC4-5D6E-409C-BE32-E72D297353CC}">
              <c16:uniqueId val="{00000000-9E00-4475-853B-EA69D14F7C8B}"/>
            </c:ext>
          </c:extLst>
        </c:ser>
        <c:dLbls>
          <c:showLegendKey val="0"/>
          <c:showVal val="0"/>
          <c:showCatName val="0"/>
          <c:showSerName val="0"/>
          <c:showPercent val="0"/>
          <c:showBubbleSize val="0"/>
        </c:dLbls>
        <c:gapWidth val="150"/>
        <c:axId val="108194432"/>
        <c:axId val="115020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0.59</c:v>
                </c:pt>
                <c:pt idx="1">
                  <c:v>0.6</c:v>
                </c:pt>
                <c:pt idx="2">
                  <c:v>0.56000000000000005</c:v>
                </c:pt>
                <c:pt idx="3">
                  <c:v>0.61</c:v>
                </c:pt>
                <c:pt idx="4">
                  <c:v>0.51</c:v>
                </c:pt>
              </c:numCache>
            </c:numRef>
          </c:val>
          <c:smooth val="0"/>
          <c:extLst xmlns:c16r2="http://schemas.microsoft.com/office/drawing/2015/06/chart">
            <c:ext xmlns:c16="http://schemas.microsoft.com/office/drawing/2014/chart" uri="{C3380CC4-5D6E-409C-BE32-E72D297353CC}">
              <c16:uniqueId val="{00000001-9E00-4475-853B-EA69D14F7C8B}"/>
            </c:ext>
          </c:extLst>
        </c:ser>
        <c:dLbls>
          <c:showLegendKey val="0"/>
          <c:showVal val="0"/>
          <c:showCatName val="0"/>
          <c:showSerName val="0"/>
          <c:showPercent val="0"/>
          <c:showBubbleSize val="0"/>
        </c:dLbls>
        <c:marker val="1"/>
        <c:smooth val="0"/>
        <c:axId val="108194432"/>
        <c:axId val="115020544"/>
      </c:lineChart>
      <c:dateAx>
        <c:axId val="108194432"/>
        <c:scaling>
          <c:orientation val="minMax"/>
        </c:scaling>
        <c:delete val="1"/>
        <c:axPos val="b"/>
        <c:numFmt formatCode="ge" sourceLinked="1"/>
        <c:majorTickMark val="none"/>
        <c:minorTickMark val="none"/>
        <c:tickLblPos val="none"/>
        <c:crossAx val="115020544"/>
        <c:crosses val="autoZero"/>
        <c:auto val="1"/>
        <c:lblOffset val="100"/>
        <c:baseTimeUnit val="years"/>
      </c:dateAx>
      <c:valAx>
        <c:axId val="11502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1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6"/>
          <c:y val="0.158069456690285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61.7</c:v>
                </c:pt>
                <c:pt idx="1">
                  <c:v>59.58</c:v>
                </c:pt>
                <c:pt idx="2">
                  <c:v>59.81</c:v>
                </c:pt>
                <c:pt idx="3">
                  <c:v>60.59</c:v>
                </c:pt>
                <c:pt idx="4">
                  <c:v>61.81</c:v>
                </c:pt>
              </c:numCache>
            </c:numRef>
          </c:val>
          <c:extLst xmlns:c16r2="http://schemas.microsoft.com/office/drawing/2015/06/chart">
            <c:ext xmlns:c16="http://schemas.microsoft.com/office/drawing/2014/chart" uri="{C3380CC4-5D6E-409C-BE32-E72D297353CC}">
              <c16:uniqueId val="{00000000-D0FD-4D60-9B3C-84F2FCA0D34D}"/>
            </c:ext>
          </c:extLst>
        </c:ser>
        <c:dLbls>
          <c:showLegendKey val="0"/>
          <c:showVal val="0"/>
          <c:showCatName val="0"/>
          <c:showSerName val="0"/>
          <c:showPercent val="0"/>
          <c:showBubbleSize val="0"/>
        </c:dLbls>
        <c:gapWidth val="150"/>
        <c:axId val="118930048"/>
        <c:axId val="118936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59.23</c:v>
                </c:pt>
                <c:pt idx="1">
                  <c:v>58.58</c:v>
                </c:pt>
                <c:pt idx="2">
                  <c:v>58.53</c:v>
                </c:pt>
                <c:pt idx="3">
                  <c:v>59.01</c:v>
                </c:pt>
                <c:pt idx="4">
                  <c:v>60.03</c:v>
                </c:pt>
              </c:numCache>
            </c:numRef>
          </c:val>
          <c:smooth val="0"/>
          <c:extLst xmlns:c16r2="http://schemas.microsoft.com/office/drawing/2015/06/chart">
            <c:ext xmlns:c16="http://schemas.microsoft.com/office/drawing/2014/chart" uri="{C3380CC4-5D6E-409C-BE32-E72D297353CC}">
              <c16:uniqueId val="{00000001-D0FD-4D60-9B3C-84F2FCA0D34D}"/>
            </c:ext>
          </c:extLst>
        </c:ser>
        <c:dLbls>
          <c:showLegendKey val="0"/>
          <c:showVal val="0"/>
          <c:showCatName val="0"/>
          <c:showSerName val="0"/>
          <c:showPercent val="0"/>
          <c:showBubbleSize val="0"/>
        </c:dLbls>
        <c:marker val="1"/>
        <c:smooth val="0"/>
        <c:axId val="118930048"/>
        <c:axId val="118936320"/>
      </c:lineChart>
      <c:dateAx>
        <c:axId val="118930048"/>
        <c:scaling>
          <c:orientation val="minMax"/>
        </c:scaling>
        <c:delete val="1"/>
        <c:axPos val="b"/>
        <c:numFmt formatCode="ge" sourceLinked="1"/>
        <c:majorTickMark val="none"/>
        <c:minorTickMark val="none"/>
        <c:tickLblPos val="none"/>
        <c:crossAx val="118936320"/>
        <c:crosses val="autoZero"/>
        <c:auto val="1"/>
        <c:lblOffset val="100"/>
        <c:baseTimeUnit val="years"/>
      </c:dateAx>
      <c:valAx>
        <c:axId val="118936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930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21" l="0.70000000000000062" r="0.70000000000000062" t="0.7500000000000132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6"/>
          <c:y val="0.158069456690285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90.74</c:v>
                </c:pt>
                <c:pt idx="1">
                  <c:v>92.36</c:v>
                </c:pt>
                <c:pt idx="2">
                  <c:v>91.54</c:v>
                </c:pt>
                <c:pt idx="3">
                  <c:v>90.7</c:v>
                </c:pt>
                <c:pt idx="4">
                  <c:v>86.47</c:v>
                </c:pt>
              </c:numCache>
            </c:numRef>
          </c:val>
          <c:extLst xmlns:c16r2="http://schemas.microsoft.com/office/drawing/2015/06/chart">
            <c:ext xmlns:c16="http://schemas.microsoft.com/office/drawing/2014/chart" uri="{C3380CC4-5D6E-409C-BE32-E72D297353CC}">
              <c16:uniqueId val="{00000000-F159-4961-B8D9-32047058D2A6}"/>
            </c:ext>
          </c:extLst>
        </c:ser>
        <c:dLbls>
          <c:showLegendKey val="0"/>
          <c:showVal val="0"/>
          <c:showCatName val="0"/>
          <c:showSerName val="0"/>
          <c:showPercent val="0"/>
          <c:showBubbleSize val="0"/>
        </c:dLbls>
        <c:gapWidth val="150"/>
        <c:axId val="118651904"/>
        <c:axId val="118658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85.53</c:v>
                </c:pt>
                <c:pt idx="1">
                  <c:v>85.23</c:v>
                </c:pt>
                <c:pt idx="2">
                  <c:v>85.26</c:v>
                </c:pt>
                <c:pt idx="3">
                  <c:v>85.37</c:v>
                </c:pt>
                <c:pt idx="4">
                  <c:v>84.81</c:v>
                </c:pt>
              </c:numCache>
            </c:numRef>
          </c:val>
          <c:smooth val="0"/>
          <c:extLst xmlns:c16r2="http://schemas.microsoft.com/office/drawing/2015/06/chart">
            <c:ext xmlns:c16="http://schemas.microsoft.com/office/drawing/2014/chart" uri="{C3380CC4-5D6E-409C-BE32-E72D297353CC}">
              <c16:uniqueId val="{00000001-F159-4961-B8D9-32047058D2A6}"/>
            </c:ext>
          </c:extLst>
        </c:ser>
        <c:dLbls>
          <c:showLegendKey val="0"/>
          <c:showVal val="0"/>
          <c:showCatName val="0"/>
          <c:showSerName val="0"/>
          <c:showPercent val="0"/>
          <c:showBubbleSize val="0"/>
        </c:dLbls>
        <c:marker val="1"/>
        <c:smooth val="0"/>
        <c:axId val="118651904"/>
        <c:axId val="118658176"/>
      </c:lineChart>
      <c:dateAx>
        <c:axId val="118651904"/>
        <c:scaling>
          <c:orientation val="minMax"/>
        </c:scaling>
        <c:delete val="1"/>
        <c:axPos val="b"/>
        <c:numFmt formatCode="ge" sourceLinked="1"/>
        <c:majorTickMark val="none"/>
        <c:minorTickMark val="none"/>
        <c:tickLblPos val="none"/>
        <c:crossAx val="118658176"/>
        <c:crosses val="autoZero"/>
        <c:auto val="1"/>
        <c:lblOffset val="100"/>
        <c:baseTimeUnit val="years"/>
      </c:dateAx>
      <c:valAx>
        <c:axId val="118658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65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21" l="0.70000000000000062" r="0.70000000000000062" t="0.7500000000000132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1"/>
          <c:y val="0.15806945669028533"/>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102.76</c:v>
                </c:pt>
                <c:pt idx="1">
                  <c:v>109.77</c:v>
                </c:pt>
                <c:pt idx="2">
                  <c:v>111.73</c:v>
                </c:pt>
                <c:pt idx="3">
                  <c:v>111.14</c:v>
                </c:pt>
                <c:pt idx="4">
                  <c:v>114.42</c:v>
                </c:pt>
              </c:numCache>
            </c:numRef>
          </c:val>
          <c:extLst xmlns:c16r2="http://schemas.microsoft.com/office/drawing/2015/06/chart">
            <c:ext xmlns:c16="http://schemas.microsoft.com/office/drawing/2014/chart" uri="{C3380CC4-5D6E-409C-BE32-E72D297353CC}">
              <c16:uniqueId val="{00000000-DC0F-451D-9FDD-2C1949EC8AD3}"/>
            </c:ext>
          </c:extLst>
        </c:ser>
        <c:dLbls>
          <c:showLegendKey val="0"/>
          <c:showVal val="0"/>
          <c:showCatName val="0"/>
          <c:showSerName val="0"/>
          <c:showPercent val="0"/>
          <c:showBubbleSize val="0"/>
        </c:dLbls>
        <c:gapWidth val="150"/>
        <c:axId val="115055616"/>
        <c:axId val="1150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106.89</c:v>
                </c:pt>
                <c:pt idx="1">
                  <c:v>109.04</c:v>
                </c:pt>
                <c:pt idx="2">
                  <c:v>109.64</c:v>
                </c:pt>
                <c:pt idx="3">
                  <c:v>110.95</c:v>
                </c:pt>
                <c:pt idx="4">
                  <c:v>110.68</c:v>
                </c:pt>
              </c:numCache>
            </c:numRef>
          </c:val>
          <c:smooth val="0"/>
          <c:extLst xmlns:c16r2="http://schemas.microsoft.com/office/drawing/2015/06/chart">
            <c:ext xmlns:c16="http://schemas.microsoft.com/office/drawing/2014/chart" uri="{C3380CC4-5D6E-409C-BE32-E72D297353CC}">
              <c16:uniqueId val="{00000001-DC0F-451D-9FDD-2C1949EC8AD3}"/>
            </c:ext>
          </c:extLst>
        </c:ser>
        <c:dLbls>
          <c:showLegendKey val="0"/>
          <c:showVal val="0"/>
          <c:showCatName val="0"/>
          <c:showSerName val="0"/>
          <c:showPercent val="0"/>
          <c:showBubbleSize val="0"/>
        </c:dLbls>
        <c:marker val="1"/>
        <c:smooth val="0"/>
        <c:axId val="115055616"/>
        <c:axId val="115065984"/>
      </c:lineChart>
      <c:dateAx>
        <c:axId val="115055616"/>
        <c:scaling>
          <c:orientation val="minMax"/>
        </c:scaling>
        <c:delete val="1"/>
        <c:axPos val="b"/>
        <c:numFmt formatCode="ge" sourceLinked="1"/>
        <c:majorTickMark val="none"/>
        <c:minorTickMark val="none"/>
        <c:tickLblPos val="none"/>
        <c:crossAx val="115065984"/>
        <c:crosses val="autoZero"/>
        <c:auto val="1"/>
        <c:lblOffset val="100"/>
        <c:baseTimeUnit val="years"/>
      </c:dateAx>
      <c:valAx>
        <c:axId val="1150659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5055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99" l="0.70000000000000062" r="0.70000000000000062" t="0.7500000000000129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6"/>
          <c:y val="0.158069456690285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35.19</c:v>
                </c:pt>
                <c:pt idx="1">
                  <c:v>37.61</c:v>
                </c:pt>
                <c:pt idx="2">
                  <c:v>39.76</c:v>
                </c:pt>
                <c:pt idx="3">
                  <c:v>41.75</c:v>
                </c:pt>
                <c:pt idx="4">
                  <c:v>36.92</c:v>
                </c:pt>
              </c:numCache>
            </c:numRef>
          </c:val>
          <c:extLst xmlns:c16r2="http://schemas.microsoft.com/office/drawing/2015/06/chart">
            <c:ext xmlns:c16="http://schemas.microsoft.com/office/drawing/2014/chart" uri="{C3380CC4-5D6E-409C-BE32-E72D297353CC}">
              <c16:uniqueId val="{00000000-C9E5-48EB-8CFD-7B2243EE36C1}"/>
            </c:ext>
          </c:extLst>
        </c:ser>
        <c:dLbls>
          <c:showLegendKey val="0"/>
          <c:showVal val="0"/>
          <c:showCatName val="0"/>
          <c:showSerName val="0"/>
          <c:showPercent val="0"/>
          <c:showBubbleSize val="0"/>
        </c:dLbls>
        <c:gapWidth val="150"/>
        <c:axId val="117277440"/>
        <c:axId val="117279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37.340000000000003</c:v>
                </c:pt>
                <c:pt idx="1">
                  <c:v>44.31</c:v>
                </c:pt>
                <c:pt idx="2">
                  <c:v>45.75</c:v>
                </c:pt>
                <c:pt idx="3">
                  <c:v>46.9</c:v>
                </c:pt>
                <c:pt idx="4">
                  <c:v>47.28</c:v>
                </c:pt>
              </c:numCache>
            </c:numRef>
          </c:val>
          <c:smooth val="0"/>
          <c:extLst xmlns:c16r2="http://schemas.microsoft.com/office/drawing/2015/06/chart">
            <c:ext xmlns:c16="http://schemas.microsoft.com/office/drawing/2014/chart" uri="{C3380CC4-5D6E-409C-BE32-E72D297353CC}">
              <c16:uniqueId val="{00000001-C9E5-48EB-8CFD-7B2243EE36C1}"/>
            </c:ext>
          </c:extLst>
        </c:ser>
        <c:dLbls>
          <c:showLegendKey val="0"/>
          <c:showVal val="0"/>
          <c:showCatName val="0"/>
          <c:showSerName val="0"/>
          <c:showPercent val="0"/>
          <c:showBubbleSize val="0"/>
        </c:dLbls>
        <c:marker val="1"/>
        <c:smooth val="0"/>
        <c:axId val="117277440"/>
        <c:axId val="117279360"/>
      </c:lineChart>
      <c:dateAx>
        <c:axId val="117277440"/>
        <c:scaling>
          <c:orientation val="minMax"/>
        </c:scaling>
        <c:delete val="1"/>
        <c:axPos val="b"/>
        <c:numFmt formatCode="ge" sourceLinked="1"/>
        <c:majorTickMark val="none"/>
        <c:minorTickMark val="none"/>
        <c:tickLblPos val="none"/>
        <c:crossAx val="117279360"/>
        <c:crosses val="autoZero"/>
        <c:auto val="1"/>
        <c:lblOffset val="100"/>
        <c:baseTimeUnit val="years"/>
      </c:dateAx>
      <c:valAx>
        <c:axId val="117279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277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21" l="0.70000000000000062" r="0.70000000000000062" t="0.7500000000000132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
          <c:y val="0.158069456690285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44D-4D15-BFCE-D5BCD9592D39}"/>
            </c:ext>
          </c:extLst>
        </c:ser>
        <c:dLbls>
          <c:showLegendKey val="0"/>
          <c:showVal val="0"/>
          <c:showCatName val="0"/>
          <c:showSerName val="0"/>
          <c:showPercent val="0"/>
          <c:showBubbleSize val="0"/>
        </c:dLbls>
        <c:gapWidth val="150"/>
        <c:axId val="117302400"/>
        <c:axId val="117304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8.39</c:v>
                </c:pt>
                <c:pt idx="1">
                  <c:v>10.09</c:v>
                </c:pt>
                <c:pt idx="2">
                  <c:v>10.54</c:v>
                </c:pt>
                <c:pt idx="3">
                  <c:v>12.03</c:v>
                </c:pt>
                <c:pt idx="4">
                  <c:v>12.19</c:v>
                </c:pt>
              </c:numCache>
            </c:numRef>
          </c:val>
          <c:smooth val="0"/>
          <c:extLst xmlns:c16r2="http://schemas.microsoft.com/office/drawing/2015/06/chart">
            <c:ext xmlns:c16="http://schemas.microsoft.com/office/drawing/2014/chart" uri="{C3380CC4-5D6E-409C-BE32-E72D297353CC}">
              <c16:uniqueId val="{00000001-244D-4D15-BFCE-D5BCD9592D39}"/>
            </c:ext>
          </c:extLst>
        </c:ser>
        <c:dLbls>
          <c:showLegendKey val="0"/>
          <c:showVal val="0"/>
          <c:showCatName val="0"/>
          <c:showSerName val="0"/>
          <c:showPercent val="0"/>
          <c:showBubbleSize val="0"/>
        </c:dLbls>
        <c:marker val="1"/>
        <c:smooth val="0"/>
        <c:axId val="117302400"/>
        <c:axId val="117304320"/>
      </c:lineChart>
      <c:dateAx>
        <c:axId val="117302400"/>
        <c:scaling>
          <c:orientation val="minMax"/>
        </c:scaling>
        <c:delete val="1"/>
        <c:axPos val="b"/>
        <c:numFmt formatCode="ge" sourceLinked="1"/>
        <c:majorTickMark val="none"/>
        <c:minorTickMark val="none"/>
        <c:tickLblPos val="none"/>
        <c:crossAx val="117304320"/>
        <c:crosses val="autoZero"/>
        <c:auto val="1"/>
        <c:lblOffset val="100"/>
        <c:baseTimeUnit val="years"/>
      </c:dateAx>
      <c:valAx>
        <c:axId val="117304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302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6"/>
          <c:y val="0.158069456690285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8FF-44DE-B48B-6BAC75085310}"/>
            </c:ext>
          </c:extLst>
        </c:ser>
        <c:dLbls>
          <c:showLegendKey val="0"/>
          <c:showVal val="0"/>
          <c:showCatName val="0"/>
          <c:showSerName val="0"/>
          <c:showPercent val="0"/>
          <c:showBubbleSize val="0"/>
        </c:dLbls>
        <c:gapWidth val="150"/>
        <c:axId val="117349760"/>
        <c:axId val="117356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7.76</c:v>
                </c:pt>
                <c:pt idx="1">
                  <c:v>3.77</c:v>
                </c:pt>
                <c:pt idx="2">
                  <c:v>3.62</c:v>
                </c:pt>
                <c:pt idx="3">
                  <c:v>3.91</c:v>
                </c:pt>
                <c:pt idx="4">
                  <c:v>3.56</c:v>
                </c:pt>
              </c:numCache>
            </c:numRef>
          </c:val>
          <c:smooth val="0"/>
          <c:extLst xmlns:c16r2="http://schemas.microsoft.com/office/drawing/2015/06/chart">
            <c:ext xmlns:c16="http://schemas.microsoft.com/office/drawing/2014/chart" uri="{C3380CC4-5D6E-409C-BE32-E72D297353CC}">
              <c16:uniqueId val="{00000001-28FF-44DE-B48B-6BAC75085310}"/>
            </c:ext>
          </c:extLst>
        </c:ser>
        <c:dLbls>
          <c:showLegendKey val="0"/>
          <c:showVal val="0"/>
          <c:showCatName val="0"/>
          <c:showSerName val="0"/>
          <c:showPercent val="0"/>
          <c:showBubbleSize val="0"/>
        </c:dLbls>
        <c:marker val="1"/>
        <c:smooth val="0"/>
        <c:axId val="117349760"/>
        <c:axId val="117356032"/>
      </c:lineChart>
      <c:dateAx>
        <c:axId val="117349760"/>
        <c:scaling>
          <c:orientation val="minMax"/>
        </c:scaling>
        <c:delete val="1"/>
        <c:axPos val="b"/>
        <c:numFmt formatCode="ge" sourceLinked="1"/>
        <c:majorTickMark val="none"/>
        <c:minorTickMark val="none"/>
        <c:tickLblPos val="none"/>
        <c:crossAx val="117356032"/>
        <c:crosses val="autoZero"/>
        <c:auto val="1"/>
        <c:lblOffset val="100"/>
        <c:baseTimeUnit val="years"/>
      </c:dateAx>
      <c:valAx>
        <c:axId val="1173560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7349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21" l="0.70000000000000062" r="0.70000000000000062" t="0.7500000000000132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6"/>
          <c:y val="0.158069456690285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4090.9</c:v>
                </c:pt>
                <c:pt idx="1">
                  <c:v>404.87</c:v>
                </c:pt>
                <c:pt idx="2">
                  <c:v>380.18</c:v>
                </c:pt>
                <c:pt idx="3">
                  <c:v>368.42</c:v>
                </c:pt>
                <c:pt idx="4">
                  <c:v>333.91</c:v>
                </c:pt>
              </c:numCache>
            </c:numRef>
          </c:val>
          <c:extLst xmlns:c16r2="http://schemas.microsoft.com/office/drawing/2015/06/chart">
            <c:ext xmlns:c16="http://schemas.microsoft.com/office/drawing/2014/chart" uri="{C3380CC4-5D6E-409C-BE32-E72D297353CC}">
              <c16:uniqueId val="{00000000-A057-4FAB-B623-0DAE5A5E0929}"/>
            </c:ext>
          </c:extLst>
        </c:ser>
        <c:dLbls>
          <c:showLegendKey val="0"/>
          <c:showVal val="0"/>
          <c:showCatName val="0"/>
          <c:showSerName val="0"/>
          <c:showPercent val="0"/>
          <c:showBubbleSize val="0"/>
        </c:dLbls>
        <c:gapWidth val="150"/>
        <c:axId val="117389568"/>
        <c:axId val="117395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909.68</c:v>
                </c:pt>
                <c:pt idx="1">
                  <c:v>382.09</c:v>
                </c:pt>
                <c:pt idx="2">
                  <c:v>371.31</c:v>
                </c:pt>
                <c:pt idx="3">
                  <c:v>377.63</c:v>
                </c:pt>
                <c:pt idx="4">
                  <c:v>357.34</c:v>
                </c:pt>
              </c:numCache>
            </c:numRef>
          </c:val>
          <c:smooth val="0"/>
          <c:extLst xmlns:c16r2="http://schemas.microsoft.com/office/drawing/2015/06/chart">
            <c:ext xmlns:c16="http://schemas.microsoft.com/office/drawing/2014/chart" uri="{C3380CC4-5D6E-409C-BE32-E72D297353CC}">
              <c16:uniqueId val="{00000001-A057-4FAB-B623-0DAE5A5E0929}"/>
            </c:ext>
          </c:extLst>
        </c:ser>
        <c:dLbls>
          <c:showLegendKey val="0"/>
          <c:showVal val="0"/>
          <c:showCatName val="0"/>
          <c:showSerName val="0"/>
          <c:showPercent val="0"/>
          <c:showBubbleSize val="0"/>
        </c:dLbls>
        <c:marker val="1"/>
        <c:smooth val="0"/>
        <c:axId val="117389568"/>
        <c:axId val="117395840"/>
      </c:lineChart>
      <c:dateAx>
        <c:axId val="117389568"/>
        <c:scaling>
          <c:orientation val="minMax"/>
        </c:scaling>
        <c:delete val="1"/>
        <c:axPos val="b"/>
        <c:numFmt formatCode="ge" sourceLinked="1"/>
        <c:majorTickMark val="none"/>
        <c:minorTickMark val="none"/>
        <c:tickLblPos val="none"/>
        <c:crossAx val="117395840"/>
        <c:crosses val="autoZero"/>
        <c:auto val="1"/>
        <c:lblOffset val="100"/>
        <c:baseTimeUnit val="years"/>
      </c:dateAx>
      <c:valAx>
        <c:axId val="1173958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7389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21" l="0.70000000000000062" r="0.70000000000000062" t="0.7500000000000132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6"/>
          <c:y val="0.158069456690285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658.44</c:v>
                </c:pt>
                <c:pt idx="1">
                  <c:v>634.92999999999995</c:v>
                </c:pt>
                <c:pt idx="2">
                  <c:v>602.84</c:v>
                </c:pt>
                <c:pt idx="3">
                  <c:v>563.82000000000005</c:v>
                </c:pt>
                <c:pt idx="4">
                  <c:v>775.03</c:v>
                </c:pt>
              </c:numCache>
            </c:numRef>
          </c:val>
          <c:extLst xmlns:c16r2="http://schemas.microsoft.com/office/drawing/2015/06/chart">
            <c:ext xmlns:c16="http://schemas.microsoft.com/office/drawing/2014/chart" uri="{C3380CC4-5D6E-409C-BE32-E72D297353CC}">
              <c16:uniqueId val="{00000000-3CC6-43DF-853F-0BF4950EC338}"/>
            </c:ext>
          </c:extLst>
        </c:ser>
        <c:dLbls>
          <c:showLegendKey val="0"/>
          <c:showVal val="0"/>
          <c:showCatName val="0"/>
          <c:showSerName val="0"/>
          <c:showPercent val="0"/>
          <c:showBubbleSize val="0"/>
        </c:dLbls>
        <c:gapWidth val="150"/>
        <c:axId val="118491776"/>
        <c:axId val="118498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382.65</c:v>
                </c:pt>
                <c:pt idx="1">
                  <c:v>385.06</c:v>
                </c:pt>
                <c:pt idx="2">
                  <c:v>373.09</c:v>
                </c:pt>
                <c:pt idx="3">
                  <c:v>364.71</c:v>
                </c:pt>
                <c:pt idx="4">
                  <c:v>373.69</c:v>
                </c:pt>
              </c:numCache>
            </c:numRef>
          </c:val>
          <c:smooth val="0"/>
          <c:extLst xmlns:c16r2="http://schemas.microsoft.com/office/drawing/2015/06/chart">
            <c:ext xmlns:c16="http://schemas.microsoft.com/office/drawing/2014/chart" uri="{C3380CC4-5D6E-409C-BE32-E72D297353CC}">
              <c16:uniqueId val="{00000001-3CC6-43DF-853F-0BF4950EC338}"/>
            </c:ext>
          </c:extLst>
        </c:ser>
        <c:dLbls>
          <c:showLegendKey val="0"/>
          <c:showVal val="0"/>
          <c:showCatName val="0"/>
          <c:showSerName val="0"/>
          <c:showPercent val="0"/>
          <c:showBubbleSize val="0"/>
        </c:dLbls>
        <c:marker val="1"/>
        <c:smooth val="0"/>
        <c:axId val="118491776"/>
        <c:axId val="118498048"/>
      </c:lineChart>
      <c:dateAx>
        <c:axId val="118491776"/>
        <c:scaling>
          <c:orientation val="minMax"/>
        </c:scaling>
        <c:delete val="1"/>
        <c:axPos val="b"/>
        <c:numFmt formatCode="ge" sourceLinked="1"/>
        <c:majorTickMark val="none"/>
        <c:minorTickMark val="none"/>
        <c:tickLblPos val="none"/>
        <c:crossAx val="118498048"/>
        <c:crosses val="autoZero"/>
        <c:auto val="1"/>
        <c:lblOffset val="100"/>
        <c:baseTimeUnit val="years"/>
      </c:dateAx>
      <c:valAx>
        <c:axId val="1184980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8491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21" l="0.70000000000000062" r="0.70000000000000062" t="0.7500000000000132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6"/>
          <c:y val="0.158069456690285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99.87</c:v>
                </c:pt>
                <c:pt idx="1">
                  <c:v>107.75</c:v>
                </c:pt>
                <c:pt idx="2">
                  <c:v>109.82</c:v>
                </c:pt>
                <c:pt idx="3">
                  <c:v>108.98</c:v>
                </c:pt>
                <c:pt idx="4">
                  <c:v>110.03</c:v>
                </c:pt>
              </c:numCache>
            </c:numRef>
          </c:val>
          <c:extLst xmlns:c16r2="http://schemas.microsoft.com/office/drawing/2015/06/chart">
            <c:ext xmlns:c16="http://schemas.microsoft.com/office/drawing/2014/chart" uri="{C3380CC4-5D6E-409C-BE32-E72D297353CC}">
              <c16:uniqueId val="{00000000-BF5B-48E5-95EA-8B2C8B9AEE45}"/>
            </c:ext>
          </c:extLst>
        </c:ser>
        <c:dLbls>
          <c:showLegendKey val="0"/>
          <c:showVal val="0"/>
          <c:showCatName val="0"/>
          <c:showSerName val="0"/>
          <c:showPercent val="0"/>
          <c:showBubbleSize val="0"/>
        </c:dLbls>
        <c:gapWidth val="150"/>
        <c:axId val="118512640"/>
        <c:axId val="118535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96.1</c:v>
                </c:pt>
                <c:pt idx="1">
                  <c:v>99.07</c:v>
                </c:pt>
                <c:pt idx="2">
                  <c:v>99.99</c:v>
                </c:pt>
                <c:pt idx="3">
                  <c:v>100.65</c:v>
                </c:pt>
                <c:pt idx="4">
                  <c:v>99.87</c:v>
                </c:pt>
              </c:numCache>
            </c:numRef>
          </c:val>
          <c:smooth val="0"/>
          <c:extLst xmlns:c16r2="http://schemas.microsoft.com/office/drawing/2015/06/chart">
            <c:ext xmlns:c16="http://schemas.microsoft.com/office/drawing/2014/chart" uri="{C3380CC4-5D6E-409C-BE32-E72D297353CC}">
              <c16:uniqueId val="{00000001-BF5B-48E5-95EA-8B2C8B9AEE45}"/>
            </c:ext>
          </c:extLst>
        </c:ser>
        <c:dLbls>
          <c:showLegendKey val="0"/>
          <c:showVal val="0"/>
          <c:showCatName val="0"/>
          <c:showSerName val="0"/>
          <c:showPercent val="0"/>
          <c:showBubbleSize val="0"/>
        </c:dLbls>
        <c:marker val="1"/>
        <c:smooth val="0"/>
        <c:axId val="118512640"/>
        <c:axId val="118535296"/>
      </c:lineChart>
      <c:dateAx>
        <c:axId val="118512640"/>
        <c:scaling>
          <c:orientation val="minMax"/>
        </c:scaling>
        <c:delete val="1"/>
        <c:axPos val="b"/>
        <c:numFmt formatCode="ge" sourceLinked="1"/>
        <c:majorTickMark val="none"/>
        <c:minorTickMark val="none"/>
        <c:tickLblPos val="none"/>
        <c:crossAx val="118535296"/>
        <c:crosses val="autoZero"/>
        <c:auto val="1"/>
        <c:lblOffset val="100"/>
        <c:baseTimeUnit val="years"/>
      </c:dateAx>
      <c:valAx>
        <c:axId val="118535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512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21" l="0.70000000000000062" r="0.70000000000000062" t="0.7500000000000132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6"/>
          <c:y val="0.158069456690285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160.38999999999999</c:v>
                </c:pt>
                <c:pt idx="1">
                  <c:v>148.94999999999999</c:v>
                </c:pt>
                <c:pt idx="2">
                  <c:v>145.63999999999999</c:v>
                </c:pt>
                <c:pt idx="3">
                  <c:v>147.09</c:v>
                </c:pt>
                <c:pt idx="4">
                  <c:v>145.47999999999999</c:v>
                </c:pt>
              </c:numCache>
            </c:numRef>
          </c:val>
          <c:extLst xmlns:c16r2="http://schemas.microsoft.com/office/drawing/2015/06/chart">
            <c:ext xmlns:c16="http://schemas.microsoft.com/office/drawing/2014/chart" uri="{C3380CC4-5D6E-409C-BE32-E72D297353CC}">
              <c16:uniqueId val="{00000000-5C95-46EF-BA7C-3E48CB1D66BC}"/>
            </c:ext>
          </c:extLst>
        </c:ser>
        <c:dLbls>
          <c:showLegendKey val="0"/>
          <c:showVal val="0"/>
          <c:showCatName val="0"/>
          <c:showSerName val="0"/>
          <c:showPercent val="0"/>
          <c:showBubbleSize val="0"/>
        </c:dLbls>
        <c:gapWidth val="150"/>
        <c:axId val="118885376"/>
        <c:axId val="118891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178.39</c:v>
                </c:pt>
                <c:pt idx="1">
                  <c:v>173.03</c:v>
                </c:pt>
                <c:pt idx="2">
                  <c:v>171.15</c:v>
                </c:pt>
                <c:pt idx="3">
                  <c:v>170.19</c:v>
                </c:pt>
                <c:pt idx="4">
                  <c:v>171.81</c:v>
                </c:pt>
              </c:numCache>
            </c:numRef>
          </c:val>
          <c:smooth val="0"/>
          <c:extLst xmlns:c16r2="http://schemas.microsoft.com/office/drawing/2015/06/chart">
            <c:ext xmlns:c16="http://schemas.microsoft.com/office/drawing/2014/chart" uri="{C3380CC4-5D6E-409C-BE32-E72D297353CC}">
              <c16:uniqueId val="{00000001-5C95-46EF-BA7C-3E48CB1D66BC}"/>
            </c:ext>
          </c:extLst>
        </c:ser>
        <c:dLbls>
          <c:showLegendKey val="0"/>
          <c:showVal val="0"/>
          <c:showCatName val="0"/>
          <c:showSerName val="0"/>
          <c:showPercent val="0"/>
          <c:showBubbleSize val="0"/>
        </c:dLbls>
        <c:marker val="1"/>
        <c:smooth val="0"/>
        <c:axId val="118885376"/>
        <c:axId val="118891648"/>
      </c:lineChart>
      <c:dateAx>
        <c:axId val="118885376"/>
        <c:scaling>
          <c:orientation val="minMax"/>
        </c:scaling>
        <c:delete val="1"/>
        <c:axPos val="b"/>
        <c:numFmt formatCode="ge" sourceLinked="1"/>
        <c:majorTickMark val="none"/>
        <c:minorTickMark val="none"/>
        <c:tickLblPos val="none"/>
        <c:crossAx val="118891648"/>
        <c:crosses val="autoZero"/>
        <c:auto val="1"/>
        <c:lblOffset val="100"/>
        <c:baseTimeUnit val="years"/>
      </c:dateAx>
      <c:valAx>
        <c:axId val="118891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85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21" l="0.70000000000000062" r="0.70000000000000062" t="0.7500000000000132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P10" zoomScale="115" zoomScaleNormal="11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愛媛県　伊予市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A5</v>
      </c>
      <c r="X8" s="58"/>
      <c r="Y8" s="58"/>
      <c r="Z8" s="58"/>
      <c r="AA8" s="58"/>
      <c r="AB8" s="58"/>
      <c r="AC8" s="58"/>
      <c r="AD8" s="58" t="str">
        <f>データ!$M$6</f>
        <v>非設置</v>
      </c>
      <c r="AE8" s="58"/>
      <c r="AF8" s="58"/>
      <c r="AG8" s="58"/>
      <c r="AH8" s="58"/>
      <c r="AI8" s="58"/>
      <c r="AJ8" s="58"/>
      <c r="AK8" s="4"/>
      <c r="AL8" s="59">
        <f>データ!$R$6</f>
        <v>37443</v>
      </c>
      <c r="AM8" s="59"/>
      <c r="AN8" s="59"/>
      <c r="AO8" s="59"/>
      <c r="AP8" s="59"/>
      <c r="AQ8" s="59"/>
      <c r="AR8" s="59"/>
      <c r="AS8" s="59"/>
      <c r="AT8" s="50">
        <f>データ!$S$6</f>
        <v>194.44</v>
      </c>
      <c r="AU8" s="51"/>
      <c r="AV8" s="51"/>
      <c r="AW8" s="51"/>
      <c r="AX8" s="51"/>
      <c r="AY8" s="51"/>
      <c r="AZ8" s="51"/>
      <c r="BA8" s="51"/>
      <c r="BB8" s="52">
        <f>データ!$T$6</f>
        <v>192.57</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53.12</v>
      </c>
      <c r="J10" s="51"/>
      <c r="K10" s="51"/>
      <c r="L10" s="51"/>
      <c r="M10" s="51"/>
      <c r="N10" s="51"/>
      <c r="O10" s="62"/>
      <c r="P10" s="52">
        <f>データ!$P$6</f>
        <v>85.56</v>
      </c>
      <c r="Q10" s="52"/>
      <c r="R10" s="52"/>
      <c r="S10" s="52"/>
      <c r="T10" s="52"/>
      <c r="U10" s="52"/>
      <c r="V10" s="52"/>
      <c r="W10" s="59">
        <f>データ!$Q$6</f>
        <v>2570</v>
      </c>
      <c r="X10" s="59"/>
      <c r="Y10" s="59"/>
      <c r="Z10" s="59"/>
      <c r="AA10" s="59"/>
      <c r="AB10" s="59"/>
      <c r="AC10" s="59"/>
      <c r="AD10" s="2"/>
      <c r="AE10" s="2"/>
      <c r="AF10" s="2"/>
      <c r="AG10" s="2"/>
      <c r="AH10" s="4"/>
      <c r="AI10" s="4"/>
      <c r="AJ10" s="4"/>
      <c r="AK10" s="4"/>
      <c r="AL10" s="59">
        <f>データ!$U$6</f>
        <v>31955</v>
      </c>
      <c r="AM10" s="59"/>
      <c r="AN10" s="59"/>
      <c r="AO10" s="59"/>
      <c r="AP10" s="59"/>
      <c r="AQ10" s="59"/>
      <c r="AR10" s="59"/>
      <c r="AS10" s="59"/>
      <c r="AT10" s="50">
        <f>データ!$V$6</f>
        <v>25.01</v>
      </c>
      <c r="AU10" s="51"/>
      <c r="AV10" s="51"/>
      <c r="AW10" s="51"/>
      <c r="AX10" s="51"/>
      <c r="AY10" s="51"/>
      <c r="AZ10" s="51"/>
      <c r="BA10" s="51"/>
      <c r="BB10" s="52">
        <f>データ!$W$6</f>
        <v>1277.69</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119</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83" t="s">
        <v>30</v>
      </c>
      <c r="BM45" s="84"/>
      <c r="BN45" s="84"/>
      <c r="BO45" s="84"/>
      <c r="BP45" s="84"/>
      <c r="BQ45" s="84"/>
      <c r="BR45" s="84"/>
      <c r="BS45" s="84"/>
      <c r="BT45" s="84"/>
      <c r="BU45" s="84"/>
      <c r="BV45" s="84"/>
      <c r="BW45" s="84"/>
      <c r="BX45" s="84"/>
      <c r="BY45" s="84"/>
      <c r="BZ45" s="8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86"/>
      <c r="BM46" s="87"/>
      <c r="BN46" s="87"/>
      <c r="BO46" s="87"/>
      <c r="BP46" s="87"/>
      <c r="BQ46" s="87"/>
      <c r="BR46" s="87"/>
      <c r="BS46" s="87"/>
      <c r="BT46" s="87"/>
      <c r="BU46" s="87"/>
      <c r="BV46" s="87"/>
      <c r="BW46" s="87"/>
      <c r="BX46" s="87"/>
      <c r="BY46" s="87"/>
      <c r="BZ46" s="8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9" t="s">
        <v>118</v>
      </c>
      <c r="BM47" s="90"/>
      <c r="BN47" s="90"/>
      <c r="BO47" s="90"/>
      <c r="BP47" s="90"/>
      <c r="BQ47" s="90"/>
      <c r="BR47" s="90"/>
      <c r="BS47" s="90"/>
      <c r="BT47" s="90"/>
      <c r="BU47" s="90"/>
      <c r="BV47" s="90"/>
      <c r="BW47" s="90"/>
      <c r="BX47" s="90"/>
      <c r="BY47" s="90"/>
      <c r="BZ47" s="9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9"/>
      <c r="BM48" s="90"/>
      <c r="BN48" s="90"/>
      <c r="BO48" s="90"/>
      <c r="BP48" s="90"/>
      <c r="BQ48" s="90"/>
      <c r="BR48" s="90"/>
      <c r="BS48" s="90"/>
      <c r="BT48" s="90"/>
      <c r="BU48" s="90"/>
      <c r="BV48" s="90"/>
      <c r="BW48" s="90"/>
      <c r="BX48" s="90"/>
      <c r="BY48" s="90"/>
      <c r="BZ48" s="9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9"/>
      <c r="BM49" s="90"/>
      <c r="BN49" s="90"/>
      <c r="BO49" s="90"/>
      <c r="BP49" s="90"/>
      <c r="BQ49" s="90"/>
      <c r="BR49" s="90"/>
      <c r="BS49" s="90"/>
      <c r="BT49" s="90"/>
      <c r="BU49" s="90"/>
      <c r="BV49" s="90"/>
      <c r="BW49" s="90"/>
      <c r="BX49" s="90"/>
      <c r="BY49" s="90"/>
      <c r="BZ49" s="9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9"/>
      <c r="BM50" s="90"/>
      <c r="BN50" s="90"/>
      <c r="BO50" s="90"/>
      <c r="BP50" s="90"/>
      <c r="BQ50" s="90"/>
      <c r="BR50" s="90"/>
      <c r="BS50" s="90"/>
      <c r="BT50" s="90"/>
      <c r="BU50" s="90"/>
      <c r="BV50" s="90"/>
      <c r="BW50" s="90"/>
      <c r="BX50" s="90"/>
      <c r="BY50" s="90"/>
      <c r="BZ50" s="9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9"/>
      <c r="BM51" s="90"/>
      <c r="BN51" s="90"/>
      <c r="BO51" s="90"/>
      <c r="BP51" s="90"/>
      <c r="BQ51" s="90"/>
      <c r="BR51" s="90"/>
      <c r="BS51" s="90"/>
      <c r="BT51" s="90"/>
      <c r="BU51" s="90"/>
      <c r="BV51" s="90"/>
      <c r="BW51" s="90"/>
      <c r="BX51" s="90"/>
      <c r="BY51" s="90"/>
      <c r="BZ51" s="9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9"/>
      <c r="BM52" s="90"/>
      <c r="BN52" s="90"/>
      <c r="BO52" s="90"/>
      <c r="BP52" s="90"/>
      <c r="BQ52" s="90"/>
      <c r="BR52" s="90"/>
      <c r="BS52" s="90"/>
      <c r="BT52" s="90"/>
      <c r="BU52" s="90"/>
      <c r="BV52" s="90"/>
      <c r="BW52" s="90"/>
      <c r="BX52" s="90"/>
      <c r="BY52" s="90"/>
      <c r="BZ52" s="9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9"/>
      <c r="BM53" s="90"/>
      <c r="BN53" s="90"/>
      <c r="BO53" s="90"/>
      <c r="BP53" s="90"/>
      <c r="BQ53" s="90"/>
      <c r="BR53" s="90"/>
      <c r="BS53" s="90"/>
      <c r="BT53" s="90"/>
      <c r="BU53" s="90"/>
      <c r="BV53" s="90"/>
      <c r="BW53" s="90"/>
      <c r="BX53" s="90"/>
      <c r="BY53" s="90"/>
      <c r="BZ53" s="9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9"/>
      <c r="BM54" s="90"/>
      <c r="BN54" s="90"/>
      <c r="BO54" s="90"/>
      <c r="BP54" s="90"/>
      <c r="BQ54" s="90"/>
      <c r="BR54" s="90"/>
      <c r="BS54" s="90"/>
      <c r="BT54" s="90"/>
      <c r="BU54" s="90"/>
      <c r="BV54" s="90"/>
      <c r="BW54" s="90"/>
      <c r="BX54" s="90"/>
      <c r="BY54" s="90"/>
      <c r="BZ54" s="9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9"/>
      <c r="BM55" s="90"/>
      <c r="BN55" s="90"/>
      <c r="BO55" s="90"/>
      <c r="BP55" s="90"/>
      <c r="BQ55" s="90"/>
      <c r="BR55" s="90"/>
      <c r="BS55" s="90"/>
      <c r="BT55" s="90"/>
      <c r="BU55" s="90"/>
      <c r="BV55" s="90"/>
      <c r="BW55" s="90"/>
      <c r="BX55" s="90"/>
      <c r="BY55" s="90"/>
      <c r="BZ55" s="9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89"/>
      <c r="BM56" s="90"/>
      <c r="BN56" s="90"/>
      <c r="BO56" s="90"/>
      <c r="BP56" s="90"/>
      <c r="BQ56" s="90"/>
      <c r="BR56" s="90"/>
      <c r="BS56" s="90"/>
      <c r="BT56" s="90"/>
      <c r="BU56" s="90"/>
      <c r="BV56" s="90"/>
      <c r="BW56" s="90"/>
      <c r="BX56" s="90"/>
      <c r="BY56" s="90"/>
      <c r="BZ56" s="9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89"/>
      <c r="BM57" s="90"/>
      <c r="BN57" s="90"/>
      <c r="BO57" s="90"/>
      <c r="BP57" s="90"/>
      <c r="BQ57" s="90"/>
      <c r="BR57" s="90"/>
      <c r="BS57" s="90"/>
      <c r="BT57" s="90"/>
      <c r="BU57" s="90"/>
      <c r="BV57" s="90"/>
      <c r="BW57" s="90"/>
      <c r="BX57" s="90"/>
      <c r="BY57" s="90"/>
      <c r="BZ57" s="9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9"/>
      <c r="BM58" s="90"/>
      <c r="BN58" s="90"/>
      <c r="BO58" s="90"/>
      <c r="BP58" s="90"/>
      <c r="BQ58" s="90"/>
      <c r="BR58" s="90"/>
      <c r="BS58" s="90"/>
      <c r="BT58" s="90"/>
      <c r="BU58" s="90"/>
      <c r="BV58" s="90"/>
      <c r="BW58" s="90"/>
      <c r="BX58" s="90"/>
      <c r="BY58" s="90"/>
      <c r="BZ58" s="9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9"/>
      <c r="BM59" s="90"/>
      <c r="BN59" s="90"/>
      <c r="BO59" s="90"/>
      <c r="BP59" s="90"/>
      <c r="BQ59" s="90"/>
      <c r="BR59" s="90"/>
      <c r="BS59" s="90"/>
      <c r="BT59" s="90"/>
      <c r="BU59" s="90"/>
      <c r="BV59" s="90"/>
      <c r="BW59" s="90"/>
      <c r="BX59" s="90"/>
      <c r="BY59" s="90"/>
      <c r="BZ59" s="9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89"/>
      <c r="BM60" s="90"/>
      <c r="BN60" s="90"/>
      <c r="BO60" s="90"/>
      <c r="BP60" s="90"/>
      <c r="BQ60" s="90"/>
      <c r="BR60" s="90"/>
      <c r="BS60" s="90"/>
      <c r="BT60" s="90"/>
      <c r="BU60" s="90"/>
      <c r="BV60" s="90"/>
      <c r="BW60" s="90"/>
      <c r="BX60" s="90"/>
      <c r="BY60" s="90"/>
      <c r="BZ60" s="9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89"/>
      <c r="BM61" s="90"/>
      <c r="BN61" s="90"/>
      <c r="BO61" s="90"/>
      <c r="BP61" s="90"/>
      <c r="BQ61" s="90"/>
      <c r="BR61" s="90"/>
      <c r="BS61" s="90"/>
      <c r="BT61" s="90"/>
      <c r="BU61" s="90"/>
      <c r="BV61" s="90"/>
      <c r="BW61" s="90"/>
      <c r="BX61" s="90"/>
      <c r="BY61" s="90"/>
      <c r="BZ61" s="9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9"/>
      <c r="BM62" s="90"/>
      <c r="BN62" s="90"/>
      <c r="BO62" s="90"/>
      <c r="BP62" s="90"/>
      <c r="BQ62" s="90"/>
      <c r="BR62" s="90"/>
      <c r="BS62" s="90"/>
      <c r="BT62" s="90"/>
      <c r="BU62" s="90"/>
      <c r="BV62" s="90"/>
      <c r="BW62" s="90"/>
      <c r="BX62" s="90"/>
      <c r="BY62" s="90"/>
      <c r="BZ62" s="9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9"/>
      <c r="BM63" s="90"/>
      <c r="BN63" s="90"/>
      <c r="BO63" s="90"/>
      <c r="BP63" s="90"/>
      <c r="BQ63" s="90"/>
      <c r="BR63" s="90"/>
      <c r="BS63" s="90"/>
      <c r="BT63" s="90"/>
      <c r="BU63" s="90"/>
      <c r="BV63" s="90"/>
      <c r="BW63" s="90"/>
      <c r="BX63" s="90"/>
      <c r="BY63" s="90"/>
      <c r="BZ63" s="9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83" t="s">
        <v>36</v>
      </c>
      <c r="BM64" s="84"/>
      <c r="BN64" s="84"/>
      <c r="BO64" s="84"/>
      <c r="BP64" s="84"/>
      <c r="BQ64" s="84"/>
      <c r="BR64" s="84"/>
      <c r="BS64" s="84"/>
      <c r="BT64" s="84"/>
      <c r="BU64" s="84"/>
      <c r="BV64" s="84"/>
      <c r="BW64" s="84"/>
      <c r="BX64" s="84"/>
      <c r="BY64" s="84"/>
      <c r="BZ64" s="8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86"/>
      <c r="BM65" s="87"/>
      <c r="BN65" s="87"/>
      <c r="BO65" s="87"/>
      <c r="BP65" s="87"/>
      <c r="BQ65" s="87"/>
      <c r="BR65" s="87"/>
      <c r="BS65" s="87"/>
      <c r="BT65" s="87"/>
      <c r="BU65" s="87"/>
      <c r="BV65" s="87"/>
      <c r="BW65" s="87"/>
      <c r="BX65" s="87"/>
      <c r="BY65" s="87"/>
      <c r="BZ65" s="8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89" t="s">
        <v>117</v>
      </c>
      <c r="BM66" s="90"/>
      <c r="BN66" s="90"/>
      <c r="BO66" s="90"/>
      <c r="BP66" s="90"/>
      <c r="BQ66" s="90"/>
      <c r="BR66" s="90"/>
      <c r="BS66" s="90"/>
      <c r="BT66" s="90"/>
      <c r="BU66" s="90"/>
      <c r="BV66" s="90"/>
      <c r="BW66" s="90"/>
      <c r="BX66" s="90"/>
      <c r="BY66" s="90"/>
      <c r="BZ66" s="9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89"/>
      <c r="BM67" s="90"/>
      <c r="BN67" s="90"/>
      <c r="BO67" s="90"/>
      <c r="BP67" s="90"/>
      <c r="BQ67" s="90"/>
      <c r="BR67" s="90"/>
      <c r="BS67" s="90"/>
      <c r="BT67" s="90"/>
      <c r="BU67" s="90"/>
      <c r="BV67" s="90"/>
      <c r="BW67" s="90"/>
      <c r="BX67" s="90"/>
      <c r="BY67" s="90"/>
      <c r="BZ67" s="9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89"/>
      <c r="BM68" s="90"/>
      <c r="BN68" s="90"/>
      <c r="BO68" s="90"/>
      <c r="BP68" s="90"/>
      <c r="BQ68" s="90"/>
      <c r="BR68" s="90"/>
      <c r="BS68" s="90"/>
      <c r="BT68" s="90"/>
      <c r="BU68" s="90"/>
      <c r="BV68" s="90"/>
      <c r="BW68" s="90"/>
      <c r="BX68" s="90"/>
      <c r="BY68" s="90"/>
      <c r="BZ68" s="9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89"/>
      <c r="BM69" s="90"/>
      <c r="BN69" s="90"/>
      <c r="BO69" s="90"/>
      <c r="BP69" s="90"/>
      <c r="BQ69" s="90"/>
      <c r="BR69" s="90"/>
      <c r="BS69" s="90"/>
      <c r="BT69" s="90"/>
      <c r="BU69" s="90"/>
      <c r="BV69" s="90"/>
      <c r="BW69" s="90"/>
      <c r="BX69" s="90"/>
      <c r="BY69" s="90"/>
      <c r="BZ69" s="9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89"/>
      <c r="BM70" s="90"/>
      <c r="BN70" s="90"/>
      <c r="BO70" s="90"/>
      <c r="BP70" s="90"/>
      <c r="BQ70" s="90"/>
      <c r="BR70" s="90"/>
      <c r="BS70" s="90"/>
      <c r="BT70" s="90"/>
      <c r="BU70" s="90"/>
      <c r="BV70" s="90"/>
      <c r="BW70" s="90"/>
      <c r="BX70" s="90"/>
      <c r="BY70" s="90"/>
      <c r="BZ70" s="9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89"/>
      <c r="BM71" s="90"/>
      <c r="BN71" s="90"/>
      <c r="BO71" s="90"/>
      <c r="BP71" s="90"/>
      <c r="BQ71" s="90"/>
      <c r="BR71" s="90"/>
      <c r="BS71" s="90"/>
      <c r="BT71" s="90"/>
      <c r="BU71" s="90"/>
      <c r="BV71" s="90"/>
      <c r="BW71" s="90"/>
      <c r="BX71" s="90"/>
      <c r="BY71" s="90"/>
      <c r="BZ71" s="9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89"/>
      <c r="BM72" s="90"/>
      <c r="BN72" s="90"/>
      <c r="BO72" s="90"/>
      <c r="BP72" s="90"/>
      <c r="BQ72" s="90"/>
      <c r="BR72" s="90"/>
      <c r="BS72" s="90"/>
      <c r="BT72" s="90"/>
      <c r="BU72" s="90"/>
      <c r="BV72" s="90"/>
      <c r="BW72" s="90"/>
      <c r="BX72" s="90"/>
      <c r="BY72" s="90"/>
      <c r="BZ72" s="9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89"/>
      <c r="BM73" s="90"/>
      <c r="BN73" s="90"/>
      <c r="BO73" s="90"/>
      <c r="BP73" s="90"/>
      <c r="BQ73" s="90"/>
      <c r="BR73" s="90"/>
      <c r="BS73" s="90"/>
      <c r="BT73" s="90"/>
      <c r="BU73" s="90"/>
      <c r="BV73" s="90"/>
      <c r="BW73" s="90"/>
      <c r="BX73" s="90"/>
      <c r="BY73" s="90"/>
      <c r="BZ73" s="9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89"/>
      <c r="BM74" s="90"/>
      <c r="BN74" s="90"/>
      <c r="BO74" s="90"/>
      <c r="BP74" s="90"/>
      <c r="BQ74" s="90"/>
      <c r="BR74" s="90"/>
      <c r="BS74" s="90"/>
      <c r="BT74" s="90"/>
      <c r="BU74" s="90"/>
      <c r="BV74" s="90"/>
      <c r="BW74" s="90"/>
      <c r="BX74" s="90"/>
      <c r="BY74" s="90"/>
      <c r="BZ74" s="9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89"/>
      <c r="BM75" s="90"/>
      <c r="BN75" s="90"/>
      <c r="BO75" s="90"/>
      <c r="BP75" s="90"/>
      <c r="BQ75" s="90"/>
      <c r="BR75" s="90"/>
      <c r="BS75" s="90"/>
      <c r="BT75" s="90"/>
      <c r="BU75" s="90"/>
      <c r="BV75" s="90"/>
      <c r="BW75" s="90"/>
      <c r="BX75" s="90"/>
      <c r="BY75" s="90"/>
      <c r="BZ75" s="9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89"/>
      <c r="BM76" s="90"/>
      <c r="BN76" s="90"/>
      <c r="BO76" s="90"/>
      <c r="BP76" s="90"/>
      <c r="BQ76" s="90"/>
      <c r="BR76" s="90"/>
      <c r="BS76" s="90"/>
      <c r="BT76" s="90"/>
      <c r="BU76" s="90"/>
      <c r="BV76" s="90"/>
      <c r="BW76" s="90"/>
      <c r="BX76" s="90"/>
      <c r="BY76" s="90"/>
      <c r="BZ76" s="9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89"/>
      <c r="BM77" s="90"/>
      <c r="BN77" s="90"/>
      <c r="BO77" s="90"/>
      <c r="BP77" s="90"/>
      <c r="BQ77" s="90"/>
      <c r="BR77" s="90"/>
      <c r="BS77" s="90"/>
      <c r="BT77" s="90"/>
      <c r="BU77" s="90"/>
      <c r="BV77" s="90"/>
      <c r="BW77" s="90"/>
      <c r="BX77" s="90"/>
      <c r="BY77" s="90"/>
      <c r="BZ77" s="9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89"/>
      <c r="BM78" s="90"/>
      <c r="BN78" s="90"/>
      <c r="BO78" s="90"/>
      <c r="BP78" s="90"/>
      <c r="BQ78" s="90"/>
      <c r="BR78" s="90"/>
      <c r="BS78" s="90"/>
      <c r="BT78" s="90"/>
      <c r="BU78" s="90"/>
      <c r="BV78" s="90"/>
      <c r="BW78" s="90"/>
      <c r="BX78" s="90"/>
      <c r="BY78" s="90"/>
      <c r="BZ78" s="9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89"/>
      <c r="BM79" s="90"/>
      <c r="BN79" s="90"/>
      <c r="BO79" s="90"/>
      <c r="BP79" s="90"/>
      <c r="BQ79" s="90"/>
      <c r="BR79" s="90"/>
      <c r="BS79" s="90"/>
      <c r="BT79" s="90"/>
      <c r="BU79" s="90"/>
      <c r="BV79" s="90"/>
      <c r="BW79" s="90"/>
      <c r="BX79" s="90"/>
      <c r="BY79" s="90"/>
      <c r="BZ79" s="9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89"/>
      <c r="BM80" s="90"/>
      <c r="BN80" s="90"/>
      <c r="BO80" s="90"/>
      <c r="BP80" s="90"/>
      <c r="BQ80" s="90"/>
      <c r="BR80" s="90"/>
      <c r="BS80" s="90"/>
      <c r="BT80" s="90"/>
      <c r="BU80" s="90"/>
      <c r="BV80" s="90"/>
      <c r="BW80" s="90"/>
      <c r="BX80" s="90"/>
      <c r="BY80" s="90"/>
      <c r="BZ80" s="9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89"/>
      <c r="BM81" s="90"/>
      <c r="BN81" s="90"/>
      <c r="BO81" s="90"/>
      <c r="BP81" s="90"/>
      <c r="BQ81" s="90"/>
      <c r="BR81" s="90"/>
      <c r="BS81" s="90"/>
      <c r="BT81" s="90"/>
      <c r="BU81" s="90"/>
      <c r="BV81" s="90"/>
      <c r="BW81" s="90"/>
      <c r="BX81" s="90"/>
      <c r="BY81" s="90"/>
      <c r="BZ81" s="9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92"/>
      <c r="BM82" s="93"/>
      <c r="BN82" s="93"/>
      <c r="BO82" s="93"/>
      <c r="BP82" s="93"/>
      <c r="BQ82" s="93"/>
      <c r="BR82" s="93"/>
      <c r="BS82" s="93"/>
      <c r="BT82" s="93"/>
      <c r="BU82" s="93"/>
      <c r="BV82" s="93"/>
      <c r="BW82" s="93"/>
      <c r="BX82" s="93"/>
      <c r="BY82" s="93"/>
      <c r="BZ82" s="9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pWSjopzMOdYbQDXGp588ftp/6lvfAdtGh+/OAKqQhYj9w6kKGmt/546wi/OY9fspdHjWRuQgF6bzMwI/9tGW5A==" saltValue="j7iho6BgchH5yInjRbNT4Q=="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96" t="s">
        <v>62</v>
      </c>
      <c r="I3" s="97"/>
      <c r="J3" s="97"/>
      <c r="K3" s="97"/>
      <c r="L3" s="97"/>
      <c r="M3" s="97"/>
      <c r="N3" s="97"/>
      <c r="O3" s="97"/>
      <c r="P3" s="97"/>
      <c r="Q3" s="97"/>
      <c r="R3" s="97"/>
      <c r="S3" s="97"/>
      <c r="T3" s="97"/>
      <c r="U3" s="97"/>
      <c r="V3" s="97"/>
      <c r="W3" s="98"/>
      <c r="X3" s="102" t="s">
        <v>63</v>
      </c>
      <c r="Y3" s="95"/>
      <c r="Z3" s="95"/>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c r="CT3" s="95"/>
      <c r="CU3" s="95"/>
      <c r="CV3" s="95"/>
      <c r="CW3" s="95"/>
      <c r="CX3" s="95"/>
      <c r="CY3" s="95"/>
      <c r="CZ3" s="95"/>
      <c r="DA3" s="95"/>
      <c r="DB3" s="95"/>
      <c r="DC3" s="95"/>
      <c r="DD3" s="95"/>
      <c r="DE3" s="95"/>
      <c r="DF3" s="95"/>
      <c r="DG3" s="95"/>
      <c r="DH3" s="95" t="s">
        <v>64</v>
      </c>
      <c r="DI3" s="95"/>
      <c r="DJ3" s="95"/>
      <c r="DK3" s="95"/>
      <c r="DL3" s="95"/>
      <c r="DM3" s="95"/>
      <c r="DN3" s="95"/>
      <c r="DO3" s="95"/>
      <c r="DP3" s="95"/>
      <c r="DQ3" s="95"/>
      <c r="DR3" s="95"/>
      <c r="DS3" s="95"/>
      <c r="DT3" s="95"/>
      <c r="DU3" s="95"/>
      <c r="DV3" s="95"/>
      <c r="DW3" s="95"/>
      <c r="DX3" s="95"/>
      <c r="DY3" s="95"/>
      <c r="DZ3" s="95"/>
      <c r="EA3" s="95"/>
      <c r="EB3" s="95"/>
      <c r="EC3" s="95"/>
      <c r="ED3" s="95"/>
      <c r="EE3" s="95"/>
      <c r="EF3" s="95"/>
      <c r="EG3" s="95"/>
      <c r="EH3" s="95"/>
      <c r="EI3" s="95"/>
      <c r="EJ3" s="95"/>
      <c r="EK3" s="95"/>
      <c r="EL3" s="95"/>
      <c r="EM3" s="95"/>
      <c r="EN3" s="95"/>
    </row>
    <row r="4" spans="1:144" x14ac:dyDescent="0.15">
      <c r="A4" s="28" t="s">
        <v>65</v>
      </c>
      <c r="B4" s="30"/>
      <c r="C4" s="30"/>
      <c r="D4" s="30"/>
      <c r="E4" s="30"/>
      <c r="F4" s="30"/>
      <c r="G4" s="30"/>
      <c r="H4" s="99"/>
      <c r="I4" s="100"/>
      <c r="J4" s="100"/>
      <c r="K4" s="100"/>
      <c r="L4" s="100"/>
      <c r="M4" s="100"/>
      <c r="N4" s="100"/>
      <c r="O4" s="100"/>
      <c r="P4" s="100"/>
      <c r="Q4" s="100"/>
      <c r="R4" s="100"/>
      <c r="S4" s="100"/>
      <c r="T4" s="100"/>
      <c r="U4" s="100"/>
      <c r="V4" s="100"/>
      <c r="W4" s="101"/>
      <c r="X4" s="95" t="s">
        <v>66</v>
      </c>
      <c r="Y4" s="95"/>
      <c r="Z4" s="95"/>
      <c r="AA4" s="95"/>
      <c r="AB4" s="95"/>
      <c r="AC4" s="95"/>
      <c r="AD4" s="95"/>
      <c r="AE4" s="95"/>
      <c r="AF4" s="95"/>
      <c r="AG4" s="95"/>
      <c r="AH4" s="95"/>
      <c r="AI4" s="95" t="s">
        <v>67</v>
      </c>
      <c r="AJ4" s="95"/>
      <c r="AK4" s="95"/>
      <c r="AL4" s="95"/>
      <c r="AM4" s="95"/>
      <c r="AN4" s="95"/>
      <c r="AO4" s="95"/>
      <c r="AP4" s="95"/>
      <c r="AQ4" s="95"/>
      <c r="AR4" s="95"/>
      <c r="AS4" s="95"/>
      <c r="AT4" s="95" t="s">
        <v>68</v>
      </c>
      <c r="AU4" s="95"/>
      <c r="AV4" s="95"/>
      <c r="AW4" s="95"/>
      <c r="AX4" s="95"/>
      <c r="AY4" s="95"/>
      <c r="AZ4" s="95"/>
      <c r="BA4" s="95"/>
      <c r="BB4" s="95"/>
      <c r="BC4" s="95"/>
      <c r="BD4" s="95"/>
      <c r="BE4" s="95" t="s">
        <v>69</v>
      </c>
      <c r="BF4" s="95"/>
      <c r="BG4" s="95"/>
      <c r="BH4" s="95"/>
      <c r="BI4" s="95"/>
      <c r="BJ4" s="95"/>
      <c r="BK4" s="95"/>
      <c r="BL4" s="95"/>
      <c r="BM4" s="95"/>
      <c r="BN4" s="95"/>
      <c r="BO4" s="95"/>
      <c r="BP4" s="95" t="s">
        <v>70</v>
      </c>
      <c r="BQ4" s="95"/>
      <c r="BR4" s="95"/>
      <c r="BS4" s="95"/>
      <c r="BT4" s="95"/>
      <c r="BU4" s="95"/>
      <c r="BV4" s="95"/>
      <c r="BW4" s="95"/>
      <c r="BX4" s="95"/>
      <c r="BY4" s="95"/>
      <c r="BZ4" s="95"/>
      <c r="CA4" s="95" t="s">
        <v>71</v>
      </c>
      <c r="CB4" s="95"/>
      <c r="CC4" s="95"/>
      <c r="CD4" s="95"/>
      <c r="CE4" s="95"/>
      <c r="CF4" s="95"/>
      <c r="CG4" s="95"/>
      <c r="CH4" s="95"/>
      <c r="CI4" s="95"/>
      <c r="CJ4" s="95"/>
      <c r="CK4" s="95"/>
      <c r="CL4" s="95" t="s">
        <v>72</v>
      </c>
      <c r="CM4" s="95"/>
      <c r="CN4" s="95"/>
      <c r="CO4" s="95"/>
      <c r="CP4" s="95"/>
      <c r="CQ4" s="95"/>
      <c r="CR4" s="95"/>
      <c r="CS4" s="95"/>
      <c r="CT4" s="95"/>
      <c r="CU4" s="95"/>
      <c r="CV4" s="95"/>
      <c r="CW4" s="95" t="s">
        <v>73</v>
      </c>
      <c r="CX4" s="95"/>
      <c r="CY4" s="95"/>
      <c r="CZ4" s="95"/>
      <c r="DA4" s="95"/>
      <c r="DB4" s="95"/>
      <c r="DC4" s="95"/>
      <c r="DD4" s="95"/>
      <c r="DE4" s="95"/>
      <c r="DF4" s="95"/>
      <c r="DG4" s="95"/>
      <c r="DH4" s="95" t="s">
        <v>74</v>
      </c>
      <c r="DI4" s="95"/>
      <c r="DJ4" s="95"/>
      <c r="DK4" s="95"/>
      <c r="DL4" s="95"/>
      <c r="DM4" s="95"/>
      <c r="DN4" s="95"/>
      <c r="DO4" s="95"/>
      <c r="DP4" s="95"/>
      <c r="DQ4" s="95"/>
      <c r="DR4" s="95"/>
      <c r="DS4" s="95" t="s">
        <v>75</v>
      </c>
      <c r="DT4" s="95"/>
      <c r="DU4" s="95"/>
      <c r="DV4" s="95"/>
      <c r="DW4" s="95"/>
      <c r="DX4" s="95"/>
      <c r="DY4" s="95"/>
      <c r="DZ4" s="95"/>
      <c r="EA4" s="95"/>
      <c r="EB4" s="95"/>
      <c r="EC4" s="95"/>
      <c r="ED4" s="95" t="s">
        <v>76</v>
      </c>
      <c r="EE4" s="95"/>
      <c r="EF4" s="95"/>
      <c r="EG4" s="95"/>
      <c r="EH4" s="95"/>
      <c r="EI4" s="95"/>
      <c r="EJ4" s="95"/>
      <c r="EK4" s="95"/>
      <c r="EL4" s="95"/>
      <c r="EM4" s="95"/>
      <c r="EN4" s="95"/>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382108</v>
      </c>
      <c r="D6" s="33">
        <f t="shared" si="3"/>
        <v>46</v>
      </c>
      <c r="E6" s="33">
        <f t="shared" si="3"/>
        <v>1</v>
      </c>
      <c r="F6" s="33">
        <f t="shared" si="3"/>
        <v>0</v>
      </c>
      <c r="G6" s="33">
        <f t="shared" si="3"/>
        <v>1</v>
      </c>
      <c r="H6" s="33" t="str">
        <f t="shared" si="3"/>
        <v>愛媛県　伊予市</v>
      </c>
      <c r="I6" s="33" t="str">
        <f t="shared" si="3"/>
        <v>法適用</v>
      </c>
      <c r="J6" s="33" t="str">
        <f t="shared" si="3"/>
        <v>水道事業</v>
      </c>
      <c r="K6" s="33" t="str">
        <f t="shared" si="3"/>
        <v>末端給水事業</v>
      </c>
      <c r="L6" s="33" t="str">
        <f t="shared" si="3"/>
        <v>A5</v>
      </c>
      <c r="M6" s="33" t="str">
        <f t="shared" si="3"/>
        <v>非設置</v>
      </c>
      <c r="N6" s="34" t="str">
        <f t="shared" si="3"/>
        <v>-</v>
      </c>
      <c r="O6" s="34">
        <f t="shared" si="3"/>
        <v>53.12</v>
      </c>
      <c r="P6" s="34">
        <f t="shared" si="3"/>
        <v>85.56</v>
      </c>
      <c r="Q6" s="34">
        <f t="shared" si="3"/>
        <v>2570</v>
      </c>
      <c r="R6" s="34">
        <f t="shared" si="3"/>
        <v>37443</v>
      </c>
      <c r="S6" s="34">
        <f t="shared" si="3"/>
        <v>194.44</v>
      </c>
      <c r="T6" s="34">
        <f t="shared" si="3"/>
        <v>192.57</v>
      </c>
      <c r="U6" s="34">
        <f t="shared" si="3"/>
        <v>31955</v>
      </c>
      <c r="V6" s="34">
        <f t="shared" si="3"/>
        <v>25.01</v>
      </c>
      <c r="W6" s="34">
        <f t="shared" si="3"/>
        <v>1277.69</v>
      </c>
      <c r="X6" s="35">
        <f>IF(X7="",NA(),X7)</f>
        <v>102.76</v>
      </c>
      <c r="Y6" s="35">
        <f t="shared" ref="Y6:AG6" si="4">IF(Y7="",NA(),Y7)</f>
        <v>109.77</v>
      </c>
      <c r="Z6" s="35">
        <f t="shared" si="4"/>
        <v>111.73</v>
      </c>
      <c r="AA6" s="35">
        <f t="shared" si="4"/>
        <v>111.14</v>
      </c>
      <c r="AB6" s="35">
        <f t="shared" si="4"/>
        <v>114.42</v>
      </c>
      <c r="AC6" s="35">
        <f t="shared" si="4"/>
        <v>106.89</v>
      </c>
      <c r="AD6" s="35">
        <f t="shared" si="4"/>
        <v>109.04</v>
      </c>
      <c r="AE6" s="35">
        <f t="shared" si="4"/>
        <v>109.64</v>
      </c>
      <c r="AF6" s="35">
        <f t="shared" si="4"/>
        <v>110.95</v>
      </c>
      <c r="AG6" s="35">
        <f t="shared" si="4"/>
        <v>110.68</v>
      </c>
      <c r="AH6" s="34" t="str">
        <f>IF(AH7="","",IF(AH7="-","【-】","【"&amp;SUBSTITUTE(TEXT(AH7,"#,##0.00"),"-","△")&amp;"】"))</f>
        <v>【113.39】</v>
      </c>
      <c r="AI6" s="34">
        <f>IF(AI7="",NA(),AI7)</f>
        <v>0</v>
      </c>
      <c r="AJ6" s="34">
        <f t="shared" ref="AJ6:AR6" si="5">IF(AJ7="",NA(),AJ7)</f>
        <v>0</v>
      </c>
      <c r="AK6" s="34">
        <f t="shared" si="5"/>
        <v>0</v>
      </c>
      <c r="AL6" s="34">
        <f t="shared" si="5"/>
        <v>0</v>
      </c>
      <c r="AM6" s="34">
        <f t="shared" si="5"/>
        <v>0</v>
      </c>
      <c r="AN6" s="35">
        <f t="shared" si="5"/>
        <v>7.76</v>
      </c>
      <c r="AO6" s="35">
        <f t="shared" si="5"/>
        <v>3.77</v>
      </c>
      <c r="AP6" s="35">
        <f t="shared" si="5"/>
        <v>3.62</v>
      </c>
      <c r="AQ6" s="35">
        <f t="shared" si="5"/>
        <v>3.91</v>
      </c>
      <c r="AR6" s="35">
        <f t="shared" si="5"/>
        <v>3.56</v>
      </c>
      <c r="AS6" s="34" t="str">
        <f>IF(AS7="","",IF(AS7="-","【-】","【"&amp;SUBSTITUTE(TEXT(AS7,"#,##0.00"),"-","△")&amp;"】"))</f>
        <v>【0.85】</v>
      </c>
      <c r="AT6" s="35">
        <f>IF(AT7="",NA(),AT7)</f>
        <v>4090.9</v>
      </c>
      <c r="AU6" s="35">
        <f t="shared" ref="AU6:BC6" si="6">IF(AU7="",NA(),AU7)</f>
        <v>404.87</v>
      </c>
      <c r="AV6" s="35">
        <f t="shared" si="6"/>
        <v>380.18</v>
      </c>
      <c r="AW6" s="35">
        <f t="shared" si="6"/>
        <v>368.42</v>
      </c>
      <c r="AX6" s="35">
        <f t="shared" si="6"/>
        <v>333.91</v>
      </c>
      <c r="AY6" s="35">
        <f t="shared" si="6"/>
        <v>909.68</v>
      </c>
      <c r="AZ6" s="35">
        <f t="shared" si="6"/>
        <v>382.09</v>
      </c>
      <c r="BA6" s="35">
        <f t="shared" si="6"/>
        <v>371.31</v>
      </c>
      <c r="BB6" s="35">
        <f t="shared" si="6"/>
        <v>377.63</v>
      </c>
      <c r="BC6" s="35">
        <f t="shared" si="6"/>
        <v>357.34</v>
      </c>
      <c r="BD6" s="34" t="str">
        <f>IF(BD7="","",IF(BD7="-","【-】","【"&amp;SUBSTITUTE(TEXT(BD7,"#,##0.00"),"-","△")&amp;"】"))</f>
        <v>【264.34】</v>
      </c>
      <c r="BE6" s="35">
        <f>IF(BE7="",NA(),BE7)</f>
        <v>658.44</v>
      </c>
      <c r="BF6" s="35">
        <f t="shared" ref="BF6:BN6" si="7">IF(BF7="",NA(),BF7)</f>
        <v>634.92999999999995</v>
      </c>
      <c r="BG6" s="35">
        <f t="shared" si="7"/>
        <v>602.84</v>
      </c>
      <c r="BH6" s="35">
        <f t="shared" si="7"/>
        <v>563.82000000000005</v>
      </c>
      <c r="BI6" s="35">
        <f t="shared" si="7"/>
        <v>775.03</v>
      </c>
      <c r="BJ6" s="35">
        <f t="shared" si="7"/>
        <v>382.65</v>
      </c>
      <c r="BK6" s="35">
        <f t="shared" si="7"/>
        <v>385.06</v>
      </c>
      <c r="BL6" s="35">
        <f t="shared" si="7"/>
        <v>373.09</v>
      </c>
      <c r="BM6" s="35">
        <f t="shared" si="7"/>
        <v>364.71</v>
      </c>
      <c r="BN6" s="35">
        <f t="shared" si="7"/>
        <v>373.69</v>
      </c>
      <c r="BO6" s="34" t="str">
        <f>IF(BO7="","",IF(BO7="-","【-】","【"&amp;SUBSTITUTE(TEXT(BO7,"#,##0.00"),"-","△")&amp;"】"))</f>
        <v>【274.27】</v>
      </c>
      <c r="BP6" s="35">
        <f>IF(BP7="",NA(),BP7)</f>
        <v>99.87</v>
      </c>
      <c r="BQ6" s="35">
        <f t="shared" ref="BQ6:BY6" si="8">IF(BQ7="",NA(),BQ7)</f>
        <v>107.75</v>
      </c>
      <c r="BR6" s="35">
        <f t="shared" si="8"/>
        <v>109.82</v>
      </c>
      <c r="BS6" s="35">
        <f t="shared" si="8"/>
        <v>108.98</v>
      </c>
      <c r="BT6" s="35">
        <f t="shared" si="8"/>
        <v>110.03</v>
      </c>
      <c r="BU6" s="35">
        <f t="shared" si="8"/>
        <v>96.1</v>
      </c>
      <c r="BV6" s="35">
        <f t="shared" si="8"/>
        <v>99.07</v>
      </c>
      <c r="BW6" s="35">
        <f t="shared" si="8"/>
        <v>99.99</v>
      </c>
      <c r="BX6" s="35">
        <f t="shared" si="8"/>
        <v>100.65</v>
      </c>
      <c r="BY6" s="35">
        <f t="shared" si="8"/>
        <v>99.87</v>
      </c>
      <c r="BZ6" s="34" t="str">
        <f>IF(BZ7="","",IF(BZ7="-","【-】","【"&amp;SUBSTITUTE(TEXT(BZ7,"#,##0.00"),"-","△")&amp;"】"))</f>
        <v>【104.36】</v>
      </c>
      <c r="CA6" s="35">
        <f>IF(CA7="",NA(),CA7)</f>
        <v>160.38999999999999</v>
      </c>
      <c r="CB6" s="35">
        <f t="shared" ref="CB6:CJ6" si="9">IF(CB7="",NA(),CB7)</f>
        <v>148.94999999999999</v>
      </c>
      <c r="CC6" s="35">
        <f t="shared" si="9"/>
        <v>145.63999999999999</v>
      </c>
      <c r="CD6" s="35">
        <f t="shared" si="9"/>
        <v>147.09</v>
      </c>
      <c r="CE6" s="35">
        <f t="shared" si="9"/>
        <v>145.47999999999999</v>
      </c>
      <c r="CF6" s="35">
        <f t="shared" si="9"/>
        <v>178.39</v>
      </c>
      <c r="CG6" s="35">
        <f t="shared" si="9"/>
        <v>173.03</v>
      </c>
      <c r="CH6" s="35">
        <f t="shared" si="9"/>
        <v>171.15</v>
      </c>
      <c r="CI6" s="35">
        <f t="shared" si="9"/>
        <v>170.19</v>
      </c>
      <c r="CJ6" s="35">
        <f t="shared" si="9"/>
        <v>171.81</v>
      </c>
      <c r="CK6" s="34" t="str">
        <f>IF(CK7="","",IF(CK7="-","【-】","【"&amp;SUBSTITUTE(TEXT(CK7,"#,##0.00"),"-","△")&amp;"】"))</f>
        <v>【165.71】</v>
      </c>
      <c r="CL6" s="35">
        <f>IF(CL7="",NA(),CL7)</f>
        <v>61.7</v>
      </c>
      <c r="CM6" s="35">
        <f t="shared" ref="CM6:CU6" si="10">IF(CM7="",NA(),CM7)</f>
        <v>59.58</v>
      </c>
      <c r="CN6" s="35">
        <f t="shared" si="10"/>
        <v>59.81</v>
      </c>
      <c r="CO6" s="35">
        <f t="shared" si="10"/>
        <v>60.59</v>
      </c>
      <c r="CP6" s="35">
        <f t="shared" si="10"/>
        <v>61.81</v>
      </c>
      <c r="CQ6" s="35">
        <f t="shared" si="10"/>
        <v>59.23</v>
      </c>
      <c r="CR6" s="35">
        <f t="shared" si="10"/>
        <v>58.58</v>
      </c>
      <c r="CS6" s="35">
        <f t="shared" si="10"/>
        <v>58.53</v>
      </c>
      <c r="CT6" s="35">
        <f t="shared" si="10"/>
        <v>59.01</v>
      </c>
      <c r="CU6" s="35">
        <f t="shared" si="10"/>
        <v>60.03</v>
      </c>
      <c r="CV6" s="34" t="str">
        <f>IF(CV7="","",IF(CV7="-","【-】","【"&amp;SUBSTITUTE(TEXT(CV7,"#,##0.00"),"-","△")&amp;"】"))</f>
        <v>【60.41】</v>
      </c>
      <c r="CW6" s="35">
        <f>IF(CW7="",NA(),CW7)</f>
        <v>90.74</v>
      </c>
      <c r="CX6" s="35">
        <f t="shared" ref="CX6:DF6" si="11">IF(CX7="",NA(),CX7)</f>
        <v>92.36</v>
      </c>
      <c r="CY6" s="35">
        <f t="shared" si="11"/>
        <v>91.54</v>
      </c>
      <c r="CZ6" s="35">
        <f t="shared" si="11"/>
        <v>90.7</v>
      </c>
      <c r="DA6" s="35">
        <f t="shared" si="11"/>
        <v>86.47</v>
      </c>
      <c r="DB6" s="35">
        <f t="shared" si="11"/>
        <v>85.53</v>
      </c>
      <c r="DC6" s="35">
        <f t="shared" si="11"/>
        <v>85.23</v>
      </c>
      <c r="DD6" s="35">
        <f t="shared" si="11"/>
        <v>85.26</v>
      </c>
      <c r="DE6" s="35">
        <f t="shared" si="11"/>
        <v>85.37</v>
      </c>
      <c r="DF6" s="35">
        <f t="shared" si="11"/>
        <v>84.81</v>
      </c>
      <c r="DG6" s="34" t="str">
        <f>IF(DG7="","",IF(DG7="-","【-】","【"&amp;SUBSTITUTE(TEXT(DG7,"#,##0.00"),"-","△")&amp;"】"))</f>
        <v>【89.93】</v>
      </c>
      <c r="DH6" s="35">
        <f>IF(DH7="",NA(),DH7)</f>
        <v>35.19</v>
      </c>
      <c r="DI6" s="35">
        <f t="shared" ref="DI6:DQ6" si="12">IF(DI7="",NA(),DI7)</f>
        <v>37.61</v>
      </c>
      <c r="DJ6" s="35">
        <f t="shared" si="12"/>
        <v>39.76</v>
      </c>
      <c r="DK6" s="35">
        <f t="shared" si="12"/>
        <v>41.75</v>
      </c>
      <c r="DL6" s="35">
        <f t="shared" si="12"/>
        <v>36.92</v>
      </c>
      <c r="DM6" s="35">
        <f t="shared" si="12"/>
        <v>37.340000000000003</v>
      </c>
      <c r="DN6" s="35">
        <f t="shared" si="12"/>
        <v>44.31</v>
      </c>
      <c r="DO6" s="35">
        <f t="shared" si="12"/>
        <v>45.75</v>
      </c>
      <c r="DP6" s="35">
        <f t="shared" si="12"/>
        <v>46.9</v>
      </c>
      <c r="DQ6" s="35">
        <f t="shared" si="12"/>
        <v>47.28</v>
      </c>
      <c r="DR6" s="34" t="str">
        <f>IF(DR7="","",IF(DR7="-","【-】","【"&amp;SUBSTITUTE(TEXT(DR7,"#,##0.00"),"-","△")&amp;"】"))</f>
        <v>【48.12】</v>
      </c>
      <c r="DS6" s="34">
        <f>IF(DS7="",NA(),DS7)</f>
        <v>0</v>
      </c>
      <c r="DT6" s="34">
        <f t="shared" ref="DT6:EB6" si="13">IF(DT7="",NA(),DT7)</f>
        <v>0</v>
      </c>
      <c r="DU6" s="34">
        <f t="shared" si="13"/>
        <v>0</v>
      </c>
      <c r="DV6" s="34">
        <f t="shared" si="13"/>
        <v>0</v>
      </c>
      <c r="DW6" s="34">
        <f t="shared" si="13"/>
        <v>0</v>
      </c>
      <c r="DX6" s="35">
        <f t="shared" si="13"/>
        <v>8.39</v>
      </c>
      <c r="DY6" s="35">
        <f t="shared" si="13"/>
        <v>10.09</v>
      </c>
      <c r="DZ6" s="35">
        <f t="shared" si="13"/>
        <v>10.54</v>
      </c>
      <c r="EA6" s="35">
        <f t="shared" si="13"/>
        <v>12.03</v>
      </c>
      <c r="EB6" s="35">
        <f t="shared" si="13"/>
        <v>12.19</v>
      </c>
      <c r="EC6" s="34" t="str">
        <f>IF(EC7="","",IF(EC7="-","【-】","【"&amp;SUBSTITUTE(TEXT(EC7,"#,##0.00"),"-","△")&amp;"】"))</f>
        <v>【15.89】</v>
      </c>
      <c r="ED6" s="35">
        <f>IF(ED7="",NA(),ED7)</f>
        <v>1.2</v>
      </c>
      <c r="EE6" s="35">
        <f t="shared" ref="EE6:EM6" si="14">IF(EE7="",NA(),EE7)</f>
        <v>0.92</v>
      </c>
      <c r="EF6" s="35">
        <f t="shared" si="14"/>
        <v>1.22</v>
      </c>
      <c r="EG6" s="35">
        <f t="shared" si="14"/>
        <v>0.87</v>
      </c>
      <c r="EH6" s="35">
        <f t="shared" si="14"/>
        <v>0.99</v>
      </c>
      <c r="EI6" s="35">
        <f t="shared" si="14"/>
        <v>0.59</v>
      </c>
      <c r="EJ6" s="35">
        <f t="shared" si="14"/>
        <v>0.6</v>
      </c>
      <c r="EK6" s="35">
        <f t="shared" si="14"/>
        <v>0.56000000000000005</v>
      </c>
      <c r="EL6" s="35">
        <f t="shared" si="14"/>
        <v>0.61</v>
      </c>
      <c r="EM6" s="35">
        <f t="shared" si="14"/>
        <v>0.51</v>
      </c>
      <c r="EN6" s="34" t="str">
        <f>IF(EN7="","",IF(EN7="-","【-】","【"&amp;SUBSTITUTE(TEXT(EN7,"#,##0.00"),"-","△")&amp;"】"))</f>
        <v>【0.69】</v>
      </c>
    </row>
    <row r="7" spans="1:144" s="36" customFormat="1" x14ac:dyDescent="0.15">
      <c r="A7" s="28"/>
      <c r="B7" s="37">
        <v>2017</v>
      </c>
      <c r="C7" s="37">
        <v>382108</v>
      </c>
      <c r="D7" s="37">
        <v>46</v>
      </c>
      <c r="E7" s="37">
        <v>1</v>
      </c>
      <c r="F7" s="37">
        <v>0</v>
      </c>
      <c r="G7" s="37">
        <v>1</v>
      </c>
      <c r="H7" s="37" t="s">
        <v>105</v>
      </c>
      <c r="I7" s="37" t="s">
        <v>106</v>
      </c>
      <c r="J7" s="37" t="s">
        <v>107</v>
      </c>
      <c r="K7" s="37" t="s">
        <v>108</v>
      </c>
      <c r="L7" s="37" t="s">
        <v>109</v>
      </c>
      <c r="M7" s="37" t="s">
        <v>110</v>
      </c>
      <c r="N7" s="38" t="s">
        <v>111</v>
      </c>
      <c r="O7" s="38">
        <v>53.12</v>
      </c>
      <c r="P7" s="38">
        <v>85.56</v>
      </c>
      <c r="Q7" s="38">
        <v>2570</v>
      </c>
      <c r="R7" s="38">
        <v>37443</v>
      </c>
      <c r="S7" s="38">
        <v>194.44</v>
      </c>
      <c r="T7" s="38">
        <v>192.57</v>
      </c>
      <c r="U7" s="38">
        <v>31955</v>
      </c>
      <c r="V7" s="38">
        <v>25.01</v>
      </c>
      <c r="W7" s="38">
        <v>1277.69</v>
      </c>
      <c r="X7" s="38">
        <v>102.76</v>
      </c>
      <c r="Y7" s="38">
        <v>109.77</v>
      </c>
      <c r="Z7" s="38">
        <v>111.73</v>
      </c>
      <c r="AA7" s="38">
        <v>111.14</v>
      </c>
      <c r="AB7" s="38">
        <v>114.42</v>
      </c>
      <c r="AC7" s="38">
        <v>106.89</v>
      </c>
      <c r="AD7" s="38">
        <v>109.04</v>
      </c>
      <c r="AE7" s="38">
        <v>109.64</v>
      </c>
      <c r="AF7" s="38">
        <v>110.95</v>
      </c>
      <c r="AG7" s="38">
        <v>110.68</v>
      </c>
      <c r="AH7" s="38">
        <v>113.39</v>
      </c>
      <c r="AI7" s="38">
        <v>0</v>
      </c>
      <c r="AJ7" s="38">
        <v>0</v>
      </c>
      <c r="AK7" s="38">
        <v>0</v>
      </c>
      <c r="AL7" s="38">
        <v>0</v>
      </c>
      <c r="AM7" s="38">
        <v>0</v>
      </c>
      <c r="AN7" s="38">
        <v>7.76</v>
      </c>
      <c r="AO7" s="38">
        <v>3.77</v>
      </c>
      <c r="AP7" s="38">
        <v>3.62</v>
      </c>
      <c r="AQ7" s="38">
        <v>3.91</v>
      </c>
      <c r="AR7" s="38">
        <v>3.56</v>
      </c>
      <c r="AS7" s="38">
        <v>0.85</v>
      </c>
      <c r="AT7" s="38">
        <v>4090.9</v>
      </c>
      <c r="AU7" s="38">
        <v>404.87</v>
      </c>
      <c r="AV7" s="38">
        <v>380.18</v>
      </c>
      <c r="AW7" s="38">
        <v>368.42</v>
      </c>
      <c r="AX7" s="38">
        <v>333.91</v>
      </c>
      <c r="AY7" s="38">
        <v>909.68</v>
      </c>
      <c r="AZ7" s="38">
        <v>382.09</v>
      </c>
      <c r="BA7" s="38">
        <v>371.31</v>
      </c>
      <c r="BB7" s="38">
        <v>377.63</v>
      </c>
      <c r="BC7" s="38">
        <v>357.34</v>
      </c>
      <c r="BD7" s="38">
        <v>264.33999999999997</v>
      </c>
      <c r="BE7" s="38">
        <v>658.44</v>
      </c>
      <c r="BF7" s="38">
        <v>634.92999999999995</v>
      </c>
      <c r="BG7" s="38">
        <v>602.84</v>
      </c>
      <c r="BH7" s="38">
        <v>563.82000000000005</v>
      </c>
      <c r="BI7" s="38">
        <v>775.03</v>
      </c>
      <c r="BJ7" s="38">
        <v>382.65</v>
      </c>
      <c r="BK7" s="38">
        <v>385.06</v>
      </c>
      <c r="BL7" s="38">
        <v>373.09</v>
      </c>
      <c r="BM7" s="38">
        <v>364.71</v>
      </c>
      <c r="BN7" s="38">
        <v>373.69</v>
      </c>
      <c r="BO7" s="38">
        <v>274.27</v>
      </c>
      <c r="BP7" s="38">
        <v>99.87</v>
      </c>
      <c r="BQ7" s="38">
        <v>107.75</v>
      </c>
      <c r="BR7" s="38">
        <v>109.82</v>
      </c>
      <c r="BS7" s="38">
        <v>108.98</v>
      </c>
      <c r="BT7" s="38">
        <v>110.03</v>
      </c>
      <c r="BU7" s="38">
        <v>96.1</v>
      </c>
      <c r="BV7" s="38">
        <v>99.07</v>
      </c>
      <c r="BW7" s="38">
        <v>99.99</v>
      </c>
      <c r="BX7" s="38">
        <v>100.65</v>
      </c>
      <c r="BY7" s="38">
        <v>99.87</v>
      </c>
      <c r="BZ7" s="38">
        <v>104.36</v>
      </c>
      <c r="CA7" s="38">
        <v>160.38999999999999</v>
      </c>
      <c r="CB7" s="38">
        <v>148.94999999999999</v>
      </c>
      <c r="CC7" s="38">
        <v>145.63999999999999</v>
      </c>
      <c r="CD7" s="38">
        <v>147.09</v>
      </c>
      <c r="CE7" s="38">
        <v>145.47999999999999</v>
      </c>
      <c r="CF7" s="38">
        <v>178.39</v>
      </c>
      <c r="CG7" s="38">
        <v>173.03</v>
      </c>
      <c r="CH7" s="38">
        <v>171.15</v>
      </c>
      <c r="CI7" s="38">
        <v>170.19</v>
      </c>
      <c r="CJ7" s="38">
        <v>171.81</v>
      </c>
      <c r="CK7" s="38">
        <v>165.71</v>
      </c>
      <c r="CL7" s="38">
        <v>61.7</v>
      </c>
      <c r="CM7" s="38">
        <v>59.58</v>
      </c>
      <c r="CN7" s="38">
        <v>59.81</v>
      </c>
      <c r="CO7" s="38">
        <v>60.59</v>
      </c>
      <c r="CP7" s="38">
        <v>61.81</v>
      </c>
      <c r="CQ7" s="38">
        <v>59.23</v>
      </c>
      <c r="CR7" s="38">
        <v>58.58</v>
      </c>
      <c r="CS7" s="38">
        <v>58.53</v>
      </c>
      <c r="CT7" s="38">
        <v>59.01</v>
      </c>
      <c r="CU7" s="38">
        <v>60.03</v>
      </c>
      <c r="CV7" s="38">
        <v>60.41</v>
      </c>
      <c r="CW7" s="38">
        <v>90.74</v>
      </c>
      <c r="CX7" s="38">
        <v>92.36</v>
      </c>
      <c r="CY7" s="38">
        <v>91.54</v>
      </c>
      <c r="CZ7" s="38">
        <v>90.7</v>
      </c>
      <c r="DA7" s="38">
        <v>86.47</v>
      </c>
      <c r="DB7" s="38">
        <v>85.53</v>
      </c>
      <c r="DC7" s="38">
        <v>85.23</v>
      </c>
      <c r="DD7" s="38">
        <v>85.26</v>
      </c>
      <c r="DE7" s="38">
        <v>85.37</v>
      </c>
      <c r="DF7" s="38">
        <v>84.81</v>
      </c>
      <c r="DG7" s="38">
        <v>89.93</v>
      </c>
      <c r="DH7" s="38">
        <v>35.19</v>
      </c>
      <c r="DI7" s="38">
        <v>37.61</v>
      </c>
      <c r="DJ7" s="38">
        <v>39.76</v>
      </c>
      <c r="DK7" s="38">
        <v>41.75</v>
      </c>
      <c r="DL7" s="38">
        <v>36.92</v>
      </c>
      <c r="DM7" s="38">
        <v>37.340000000000003</v>
      </c>
      <c r="DN7" s="38">
        <v>44.31</v>
      </c>
      <c r="DO7" s="38">
        <v>45.75</v>
      </c>
      <c r="DP7" s="38">
        <v>46.9</v>
      </c>
      <c r="DQ7" s="38">
        <v>47.28</v>
      </c>
      <c r="DR7" s="38">
        <v>48.12</v>
      </c>
      <c r="DS7" s="38">
        <v>0</v>
      </c>
      <c r="DT7" s="38">
        <v>0</v>
      </c>
      <c r="DU7" s="38">
        <v>0</v>
      </c>
      <c r="DV7" s="38">
        <v>0</v>
      </c>
      <c r="DW7" s="38">
        <v>0</v>
      </c>
      <c r="DX7" s="38">
        <v>8.39</v>
      </c>
      <c r="DY7" s="38">
        <v>10.09</v>
      </c>
      <c r="DZ7" s="38">
        <v>10.54</v>
      </c>
      <c r="EA7" s="38">
        <v>12.03</v>
      </c>
      <c r="EB7" s="38">
        <v>12.19</v>
      </c>
      <c r="EC7" s="38">
        <v>15.89</v>
      </c>
      <c r="ED7" s="38">
        <v>1.2</v>
      </c>
      <c r="EE7" s="38">
        <v>0.92</v>
      </c>
      <c r="EF7" s="38">
        <v>1.22</v>
      </c>
      <c r="EG7" s="38">
        <v>0.87</v>
      </c>
      <c r="EH7" s="38">
        <v>0.99</v>
      </c>
      <c r="EI7" s="38">
        <v>0.59</v>
      </c>
      <c r="EJ7" s="38">
        <v>0.6</v>
      </c>
      <c r="EK7" s="38">
        <v>0.56000000000000005</v>
      </c>
      <c r="EL7" s="38">
        <v>0.61</v>
      </c>
      <c r="EM7" s="38">
        <v>0.51</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2019-02-06T06:30:34Z</cp:lastPrinted>
  <dcterms:created xsi:type="dcterms:W3CDTF">2018-12-03T08:37:16Z</dcterms:created>
  <dcterms:modified xsi:type="dcterms:W3CDTF">2019-02-06T06:30:36Z</dcterms:modified>
  <cp:category/>
</cp:coreProperties>
</file>