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woM2IMlsUaBDkla9KoJam4+oR0H7pGoKbHszjyLZL6UofyvOYtTF0MdGy1Ek3O2QdJtWpbS8pzq1lSEidGaO5Q==" workbookSaltValue="0Mqhe/PCGoly3NKNNOQqHw==" workbookSpinCount="100000" lockStructure="1"/>
  <bookViews>
    <workbookView xWindow="0" yWindow="0" windowWidth="19440" windowHeight="1224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Q6" i="5"/>
  <c r="P6" i="5"/>
  <c r="P10" i="4" s="1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AT10" i="4"/>
  <c r="AL10" i="4"/>
  <c r="AD10" i="4"/>
  <c r="W10" i="4"/>
  <c r="I10" i="4"/>
  <c r="B10" i="4"/>
  <c r="BB8" i="4"/>
  <c r="AL8" i="4"/>
  <c r="AD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<sst xmlns="http://schemas.openxmlformats.org/spreadsheetml/2006/main" count="251" uniqueCount="126">
  <si>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</si>
  <si>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</si>
  <si>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</si>
  <si>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</si>
  <si>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</si>
  <si>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</si>
  <si>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</si>
  <si>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</si>
  <si>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</si>
  <si>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</si>
  <si>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</si>
  <si>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</si>
  <si>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</si>
  <si>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</si>
  <si>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</si>
  <si>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</si>
  <si>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</si>
  <si>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</si>
  <si>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</si>
  <si>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</si>
  <si>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</si>
  <si>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</si>
  <si>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</si>
  <si>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</si>
  <si>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</si>
  <si>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</si>
  <si>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</si>
  <si>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</si>
  <si>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</si>
  <si>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</si>
  <si>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</si>
  <si>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</si>
  <si>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</si>
  <si>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</si>
  <si>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</si>
  <si>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</si>
  <si>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</si>
  <si>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</si>
  <si>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</si>
  <si>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</si>
  <si>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</si>
  <si>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</si>
  <si>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</si>
  <si>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</si>
  <si>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</si>
  <si>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</si>
  <si>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</si>
  <si>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</si>
  <si>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</si>
  <si>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</si>
  <si>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</si>
  <si>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</si>
  <si>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</si>
  <si>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</si>
  <si>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</si>
  <si>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</si>
  <si>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</si>
  <si>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</si>
  <si>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</si>
  <si>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</si>
  <si>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</si>
  <si>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</si>
  <si>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</si>
  <si>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</si>
  <si>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</si>
  <si>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</si>
  <si>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</si>
  <si>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</si>
  <si>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</si>
  <si>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</si>
  <si>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</si>
  <si>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</si>
  <si>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</si>
  <si>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</si>
  <si>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</si>
  <si>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</si>
  <si>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</si>
  <si>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</si>
  <si>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</si>
  <si>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</si>
  <si>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</si>
  <si>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</si>
  <si>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</si>
  <si>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</si>
  <si>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</si>
  <si>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</si>
  <si>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</si>
  <si>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</si>
  <si>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</si>
  <si>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</si>
  <si>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</si>
  <si>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</si>
  <si>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</si>
  <si>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</si>
  <si>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</si>
  <si>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</si>
  <si>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</si>
  <si>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</si>
  <si>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</si>
  <si>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</si>
  <si>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</si>
  <si>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</si>
  <si>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</si>
  <si>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</si>
  <si>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</si>
  <si>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</si>
  <si>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</si>
  <si>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</si>
  <si>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</si>
  <si>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</si>
  <si>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伊予市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</si>
  <si>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</si>
  <si>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</si>
  <si>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</si>
  <si>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</si>
  <si>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</si>
  <si>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</si>
  <si>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</si>
  <si>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</si>
  <si>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</si>
  <si>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</si>
  <si>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</si>
  <si>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</si>
  <si>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企業債残高対事業規模比較は類似団体に比べて高い状況であるが、浄化槽市町村整備事業は、平成２８年度末で終了し、今後企業債の借入れは発生しないため、徐々に減少していく状態である。
　しかし、経費回収率は類似団体より低く、汚水処理原価は高い状況である。今後も維持管理に係る修繕費、保守点検料、及び事務人件費が引き続き発生し、これは、使用料の収入により賄わなければならないので、現在の状況では使用料改正の検討の必要があるが、下水道使用料等の使用料と比較し割高なため、当初からの料金に据え置いている状態である。維持管理費の経費縮減をはかり、総合的に検討し、適正化に努める必要がある。</t>
    <phoneticPr fontId="4"/>
  </si>
  <si>
    <t xml:space="preserve">  整備後、５年経過するとブロワーの交換、部品の修繕が発生している状況である。平成２８年度末で整備事業が終了するが、整備基数約３３０基の浄化槽の修繕が今後も発生してくる。使用者に対して適性に管理使用するよう啓発活動をし、修繕箇所の軽減に努めていきたい。また、現在も法律に準じた保守点検を行っているが、それにより早期修繕を行い劣化防止に努める。</t>
    <phoneticPr fontId="4"/>
  </si>
  <si>
    <t xml:space="preserve">  現状では適切な水準の料金収入とはいえないが、平成２８年度末で整備事業が終了したため、企業債の借入は発生しないので、経営は徐々に良好な方向に向かっていくと思われる。しかし、使用料の認定方法が使用者の世帯人数によるため、少子高齢化に伴う人口減少により料金収入の減少が発生する。維持管理の経費縮減を図り、総合的に判断し、個人譲渡への検討を進めていく必要がある。</t>
    <rPh sb="155" eb="157">
      <t>ハンダン</t>
    </rPh>
    <rPh sb="159" eb="161">
      <t>コジン</t>
    </rPh>
    <rPh sb="161" eb="163">
      <t>ジョウト</t>
    </rPh>
    <rPh sb="165" eb="167">
      <t>ケントウ</t>
    </rPh>
    <rPh sb="168" eb="169">
      <t>スス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</si>
</sst>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8C-46BD-B211-DE27F3171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0240"/>
        <c:axId val="112252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8C-46BD-B211-DE27F3171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50240"/>
        <c:axId val="112252416"/>
      </c:lineChart>
      <c:dateAx>
        <c:axId val="112250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2252416"/>
        <c:crosses val="autoZero"/>
        <c:auto val="1"/>
        <c:lblOffset val="100"/>
        <c:baseTimeUnit val="years"/>
      </c:dateAx>
      <c:valAx>
        <c:axId val="112252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2250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AB-4B05-937E-D4D43B23E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35200"/>
        <c:axId val="116441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58.06</c:v>
                </c:pt>
                <c:pt idx="1">
                  <c:v>53.84</c:v>
                </c:pt>
                <c:pt idx="2">
                  <c:v>60.25</c:v>
                </c:pt>
                <c:pt idx="3">
                  <c:v>61.94</c:v>
                </c:pt>
                <c:pt idx="4">
                  <c:v>61.79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AB-4B05-937E-D4D43B23E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35200"/>
        <c:axId val="116441472"/>
      </c:lineChart>
      <c:dateAx>
        <c:axId val="116435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441472"/>
        <c:crosses val="autoZero"/>
        <c:auto val="1"/>
        <c:lblOffset val="100"/>
        <c:baseTimeUnit val="years"/>
      </c:dateAx>
      <c:valAx>
        <c:axId val="116441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6435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46-43F5-9EDA-35A319347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558464"/>
        <c:axId val="116560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75.790000000000006</c:v>
                </c:pt>
                <c:pt idx="1">
                  <c:v>95.04</c:v>
                </c:pt>
                <c:pt idx="2">
                  <c:v>95.26</c:v>
                </c:pt>
                <c:pt idx="3">
                  <c:v>94.14</c:v>
                </c:pt>
                <c:pt idx="4">
                  <c:v>92.44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46-43F5-9EDA-35A319347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58464"/>
        <c:axId val="116560640"/>
      </c:lineChart>
      <c:dateAx>
        <c:axId val="116558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560640"/>
        <c:crosses val="autoZero"/>
        <c:auto val="1"/>
        <c:lblOffset val="100"/>
        <c:baseTimeUnit val="years"/>
      </c:dateAx>
      <c:valAx>
        <c:axId val="116560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6558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86.24</c:v>
                </c:pt>
                <c:pt idx="1">
                  <c:v>87.06</c:v>
                </c:pt>
                <c:pt idx="2">
                  <c:v>88.97</c:v>
                </c:pt>
                <c:pt idx="3">
                  <c:v>90.26</c:v>
                </c:pt>
                <c:pt idx="4">
                  <c:v>90.01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2D-41DE-982A-895DA4EAF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876992"/>
        <c:axId val="113878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C2D-41DE-982A-895DA4EAF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76992"/>
        <c:axId val="113878912"/>
      </c:lineChart>
      <c:dateAx>
        <c:axId val="113876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878912"/>
        <c:crosses val="autoZero"/>
        <c:auto val="1"/>
        <c:lblOffset val="100"/>
        <c:baseTimeUnit val="years"/>
      </c:dateAx>
      <c:valAx>
        <c:axId val="113878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876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FF-4349-9F59-6E22D640F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34720"/>
        <c:axId val="11393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AFF-4349-9F59-6E22D640F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34720"/>
        <c:axId val="113936640"/>
      </c:lineChart>
      <c:dateAx>
        <c:axId val="113934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936640"/>
        <c:crosses val="autoZero"/>
        <c:auto val="1"/>
        <c:lblOffset val="100"/>
        <c:baseTimeUnit val="years"/>
      </c:dateAx>
      <c:valAx>
        <c:axId val="11393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93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90-4814-B034-4859E4BD6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63776"/>
        <c:axId val="113965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90-4814-B034-4859E4BD6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3776"/>
        <c:axId val="113965696"/>
      </c:lineChart>
      <c:dateAx>
        <c:axId val="113963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965696"/>
        <c:crosses val="autoZero"/>
        <c:auto val="1"/>
        <c:lblOffset val="100"/>
        <c:baseTimeUnit val="years"/>
      </c:dateAx>
      <c:valAx>
        <c:axId val="113965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963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62-433F-9497-A1E80D476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072576"/>
        <c:axId val="114078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62-433F-9497-A1E80D476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2576"/>
        <c:axId val="114078848"/>
      </c:lineChart>
      <c:dateAx>
        <c:axId val="114072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4078848"/>
        <c:crosses val="autoZero"/>
        <c:auto val="1"/>
        <c:lblOffset val="100"/>
        <c:baseTimeUnit val="years"/>
      </c:dateAx>
      <c:valAx>
        <c:axId val="114078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4072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07-484B-B4E0-03CF43AA5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14560"/>
        <c:axId val="114116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07-484B-B4E0-03CF43AA5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4560"/>
        <c:axId val="114116480"/>
      </c:lineChart>
      <c:dateAx>
        <c:axId val="114114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4116480"/>
        <c:crosses val="autoZero"/>
        <c:auto val="1"/>
        <c:lblOffset val="100"/>
        <c:baseTimeUnit val="years"/>
      </c:dateAx>
      <c:valAx>
        <c:axId val="114116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4114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505.28</c:v>
                </c:pt>
                <c:pt idx="1">
                  <c:v>465.38</c:v>
                </c:pt>
                <c:pt idx="2">
                  <c:v>431.48</c:v>
                </c:pt>
                <c:pt idx="3">
                  <c:v>419.59</c:v>
                </c:pt>
                <c:pt idx="4">
                  <c:v>403.67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26-4612-8DD4-0AFC41006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64096"/>
        <c:axId val="114166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446.63</c:v>
                </c:pt>
                <c:pt idx="1">
                  <c:v>261.08</c:v>
                </c:pt>
                <c:pt idx="2">
                  <c:v>241.49</c:v>
                </c:pt>
                <c:pt idx="3">
                  <c:v>248.44</c:v>
                </c:pt>
                <c:pt idx="4">
                  <c:v>244.85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D26-4612-8DD4-0AFC41006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64096"/>
        <c:axId val="114166016"/>
      </c:lineChart>
      <c:dateAx>
        <c:axId val="114164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4166016"/>
        <c:crosses val="autoZero"/>
        <c:auto val="1"/>
        <c:lblOffset val="100"/>
        <c:baseTimeUnit val="years"/>
      </c:dateAx>
      <c:valAx>
        <c:axId val="114166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4164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38.89</c:v>
                </c:pt>
                <c:pt idx="1">
                  <c:v>40.409999999999997</c:v>
                </c:pt>
                <c:pt idx="2">
                  <c:v>42.72</c:v>
                </c:pt>
                <c:pt idx="3">
                  <c:v>42.99</c:v>
                </c:pt>
                <c:pt idx="4">
                  <c:v>42.64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C2-4570-A0B7-D53C87BEA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205440"/>
        <c:axId val="114207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58.53</c:v>
                </c:pt>
                <c:pt idx="1">
                  <c:v>68.61</c:v>
                </c:pt>
                <c:pt idx="2">
                  <c:v>65.7</c:v>
                </c:pt>
                <c:pt idx="3">
                  <c:v>66.73</c:v>
                </c:pt>
                <c:pt idx="4">
                  <c:v>64.78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1C2-4570-A0B7-D53C87BEA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05440"/>
        <c:axId val="114207360"/>
      </c:lineChart>
      <c:dateAx>
        <c:axId val="114205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4207360"/>
        <c:crosses val="autoZero"/>
        <c:auto val="1"/>
        <c:lblOffset val="100"/>
        <c:baseTimeUnit val="years"/>
      </c:dateAx>
      <c:valAx>
        <c:axId val="114207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4205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396.32</c:v>
                </c:pt>
                <c:pt idx="1">
                  <c:v>424.71</c:v>
                </c:pt>
                <c:pt idx="2">
                  <c:v>437.92</c:v>
                </c:pt>
                <c:pt idx="3">
                  <c:v>468.22</c:v>
                </c:pt>
                <c:pt idx="4">
                  <c:v>477.74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67-4D88-BADD-DA1076A67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223360"/>
        <c:axId val="1164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266.57</c:v>
                </c:pt>
                <c:pt idx="1">
                  <c:v>241.18</c:v>
                </c:pt>
                <c:pt idx="2">
                  <c:v>247.94</c:v>
                </c:pt>
                <c:pt idx="3">
                  <c:v>241.29</c:v>
                </c:pt>
                <c:pt idx="4">
                  <c:v>250.21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67-4D88-BADD-DA1076A67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23360"/>
        <c:axId val="116400512"/>
      </c:lineChart>
      <c:dateAx>
        <c:axId val="114223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400512"/>
        <c:crosses val="autoZero"/>
        <c:auto val="1"/>
        <c:lblOffset val="100"/>
        <c:baseTimeUnit val="years"/>
      </c:dateAx>
      <c:valAx>
        <c:axId val="1164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4223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【329.28】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【269.12】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T46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 x14ac:dyDescent="0.1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愛媛県　伊予市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特定地域生活排水処理</v>
      </c>
      <c r="Q8" s="47"/>
      <c r="R8" s="47"/>
      <c r="S8" s="47"/>
      <c r="T8" s="47"/>
      <c r="U8" s="47"/>
      <c r="V8" s="47"/>
      <c r="W8" s="47" t="str">
        <f>データ!L6</f>
        <v>K2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37443</v>
      </c>
      <c r="AM8" s="49"/>
      <c r="AN8" s="49"/>
      <c r="AO8" s="49"/>
      <c r="AP8" s="49"/>
      <c r="AQ8" s="49"/>
      <c r="AR8" s="49"/>
      <c r="AS8" s="49"/>
      <c r="AT8" s="44">
        <f>データ!T6</f>
        <v>194.44</v>
      </c>
      <c r="AU8" s="44"/>
      <c r="AV8" s="44"/>
      <c r="AW8" s="44"/>
      <c r="AX8" s="44"/>
      <c r="AY8" s="44"/>
      <c r="AZ8" s="44"/>
      <c r="BA8" s="44"/>
      <c r="BB8" s="44">
        <f>データ!U6</f>
        <v>192.57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6.43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9">
        <f>データ!R6</f>
        <v>3600</v>
      </c>
      <c r="AE10" s="49"/>
      <c r="AF10" s="49"/>
      <c r="AG10" s="49"/>
      <c r="AH10" s="49"/>
      <c r="AI10" s="49"/>
      <c r="AJ10" s="49"/>
      <c r="AK10" s="2"/>
      <c r="AL10" s="49">
        <f>データ!V6</f>
        <v>2402</v>
      </c>
      <c r="AM10" s="49"/>
      <c r="AN10" s="49"/>
      <c r="AO10" s="49"/>
      <c r="AP10" s="49"/>
      <c r="AQ10" s="49"/>
      <c r="AR10" s="49"/>
      <c r="AS10" s="49"/>
      <c r="AT10" s="44">
        <f>データ!W6</f>
        <v>136.83000000000001</v>
      </c>
      <c r="AU10" s="44"/>
      <c r="AV10" s="44"/>
      <c r="AW10" s="44"/>
      <c r="AX10" s="44"/>
      <c r="AY10" s="44"/>
      <c r="AZ10" s="44"/>
      <c r="BA10" s="44"/>
      <c r="BB10" s="44">
        <f>データ!X6</f>
        <v>17.55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123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124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125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【329.28】</v>
      </c>
      <c r="I86" s="25" t="str">
        <f>データ!CA6</f>
        <v>【60.55】</v>
      </c>
      <c r="J86" s="25" t="str">
        <f>データ!CL6</f>
        <v>【269.12】</v>
      </c>
      <c r="K86" s="25" t="str">
        <f>データ!CW6</f>
        <v>【59.35】</v>
      </c>
      <c r="L86" s="25" t="str">
        <f>データ!DH6</f>
        <v>【76.98】</v>
      </c>
      <c r="M86" s="25" t="s">
        <v>56</v>
      </c>
      <c r="N86" s="25" t="s">
        <v>56</v>
      </c>
      <c r="O86" s="25" t="str">
        <f>データ!EO6</f>
        <v>【-】</v>
      </c>
    </row>
  </sheetData>
  <sheetProtection algorithmName="SHA-512" hashValue="PRT+tip6tS+Ul7GBt7p26Pl7KaZ0APuOvU6Q9xjdN627s6zOargfNSuqptdLc4K4/6Xi2REvvN2MQJ682Ni2cg==" saltValue="/6Eeaj6IENQ9G31A5gwvzQ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69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70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71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72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73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74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75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76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77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78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79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80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81</v>
      </c>
      <c r="B5" s="30"/>
      <c r="C5" s="30"/>
      <c r="D5" s="30"/>
      <c r="E5" s="30"/>
      <c r="F5" s="30"/>
      <c r="G5" s="30"/>
      <c r="H5" s="31" t="s">
        <v>82</v>
      </c>
      <c r="I5" s="31" t="s">
        <v>83</v>
      </c>
      <c r="J5" s="31" t="s">
        <v>84</v>
      </c>
      <c r="K5" s="31" t="s">
        <v>85</v>
      </c>
      <c r="L5" s="31" t="s">
        <v>86</v>
      </c>
      <c r="M5" s="31" t="s">
        <v>5</v>
      </c>
      <c r="N5" s="31" t="s">
        <v>87</v>
      </c>
      <c r="O5" s="31" t="s">
        <v>88</v>
      </c>
      <c r="P5" s="31" t="s">
        <v>89</v>
      </c>
      <c r="Q5" s="31" t="s">
        <v>90</v>
      </c>
      <c r="R5" s="31" t="s">
        <v>91</v>
      </c>
      <c r="S5" s="31" t="s">
        <v>92</v>
      </c>
      <c r="T5" s="31" t="s">
        <v>93</v>
      </c>
      <c r="U5" s="31" t="s">
        <v>94</v>
      </c>
      <c r="V5" s="31" t="s">
        <v>95</v>
      </c>
      <c r="W5" s="31" t="s">
        <v>96</v>
      </c>
      <c r="X5" s="31" t="s">
        <v>97</v>
      </c>
      <c r="Y5" s="31" t="s">
        <v>98</v>
      </c>
      <c r="Z5" s="31" t="s">
        <v>99</v>
      </c>
      <c r="AA5" s="31" t="s">
        <v>100</v>
      </c>
      <c r="AB5" s="31" t="s">
        <v>101</v>
      </c>
      <c r="AC5" s="31" t="s">
        <v>102</v>
      </c>
      <c r="AD5" s="31" t="s">
        <v>103</v>
      </c>
      <c r="AE5" s="31" t="s">
        <v>104</v>
      </c>
      <c r="AF5" s="31" t="s">
        <v>105</v>
      </c>
      <c r="AG5" s="31" t="s">
        <v>106</v>
      </c>
      <c r="AH5" s="31" t="s">
        <v>107</v>
      </c>
      <c r="AI5" s="31" t="s">
        <v>43</v>
      </c>
      <c r="AJ5" s="31" t="s">
        <v>98</v>
      </c>
      <c r="AK5" s="31" t="s">
        <v>99</v>
      </c>
      <c r="AL5" s="31" t="s">
        <v>100</v>
      </c>
      <c r="AM5" s="31" t="s">
        <v>101</v>
      </c>
      <c r="AN5" s="31" t="s">
        <v>102</v>
      </c>
      <c r="AO5" s="31" t="s">
        <v>103</v>
      </c>
      <c r="AP5" s="31" t="s">
        <v>104</v>
      </c>
      <c r="AQ5" s="31" t="s">
        <v>105</v>
      </c>
      <c r="AR5" s="31" t="s">
        <v>106</v>
      </c>
      <c r="AS5" s="31" t="s">
        <v>107</v>
      </c>
      <c r="AT5" s="31" t="s">
        <v>108</v>
      </c>
      <c r="AU5" s="31" t="s">
        <v>98</v>
      </c>
      <c r="AV5" s="31" t="s">
        <v>99</v>
      </c>
      <c r="AW5" s="31" t="s">
        <v>100</v>
      </c>
      <c r="AX5" s="31" t="s">
        <v>101</v>
      </c>
      <c r="AY5" s="31" t="s">
        <v>102</v>
      </c>
      <c r="AZ5" s="31" t="s">
        <v>103</v>
      </c>
      <c r="BA5" s="31" t="s">
        <v>104</v>
      </c>
      <c r="BB5" s="31" t="s">
        <v>105</v>
      </c>
      <c r="BC5" s="31" t="s">
        <v>106</v>
      </c>
      <c r="BD5" s="31" t="s">
        <v>107</v>
      </c>
      <c r="BE5" s="31" t="s">
        <v>108</v>
      </c>
      <c r="BF5" s="31" t="s">
        <v>98</v>
      </c>
      <c r="BG5" s="31" t="s">
        <v>99</v>
      </c>
      <c r="BH5" s="31" t="s">
        <v>100</v>
      </c>
      <c r="BI5" s="31" t="s">
        <v>101</v>
      </c>
      <c r="BJ5" s="31" t="s">
        <v>102</v>
      </c>
      <c r="BK5" s="31" t="s">
        <v>103</v>
      </c>
      <c r="BL5" s="31" t="s">
        <v>104</v>
      </c>
      <c r="BM5" s="31" t="s">
        <v>105</v>
      </c>
      <c r="BN5" s="31" t="s">
        <v>106</v>
      </c>
      <c r="BO5" s="31" t="s">
        <v>107</v>
      </c>
      <c r="BP5" s="31" t="s">
        <v>108</v>
      </c>
      <c r="BQ5" s="31" t="s">
        <v>98</v>
      </c>
      <c r="BR5" s="31" t="s">
        <v>99</v>
      </c>
      <c r="BS5" s="31" t="s">
        <v>100</v>
      </c>
      <c r="BT5" s="31" t="s">
        <v>101</v>
      </c>
      <c r="BU5" s="31" t="s">
        <v>102</v>
      </c>
      <c r="BV5" s="31" t="s">
        <v>103</v>
      </c>
      <c r="BW5" s="31" t="s">
        <v>104</v>
      </c>
      <c r="BX5" s="31" t="s">
        <v>105</v>
      </c>
      <c r="BY5" s="31" t="s">
        <v>106</v>
      </c>
      <c r="BZ5" s="31" t="s">
        <v>107</v>
      </c>
      <c r="CA5" s="31" t="s">
        <v>108</v>
      </c>
      <c r="CB5" s="31" t="s">
        <v>98</v>
      </c>
      <c r="CC5" s="31" t="s">
        <v>99</v>
      </c>
      <c r="CD5" s="31" t="s">
        <v>100</v>
      </c>
      <c r="CE5" s="31" t="s">
        <v>101</v>
      </c>
      <c r="CF5" s="31" t="s">
        <v>102</v>
      </c>
      <c r="CG5" s="31" t="s">
        <v>103</v>
      </c>
      <c r="CH5" s="31" t="s">
        <v>104</v>
      </c>
      <c r="CI5" s="31" t="s">
        <v>105</v>
      </c>
      <c r="CJ5" s="31" t="s">
        <v>106</v>
      </c>
      <c r="CK5" s="31" t="s">
        <v>107</v>
      </c>
      <c r="CL5" s="31" t="s">
        <v>108</v>
      </c>
      <c r="CM5" s="31" t="s">
        <v>98</v>
      </c>
      <c r="CN5" s="31" t="s">
        <v>99</v>
      </c>
      <c r="CO5" s="31" t="s">
        <v>100</v>
      </c>
      <c r="CP5" s="31" t="s">
        <v>101</v>
      </c>
      <c r="CQ5" s="31" t="s">
        <v>102</v>
      </c>
      <c r="CR5" s="31" t="s">
        <v>103</v>
      </c>
      <c r="CS5" s="31" t="s">
        <v>104</v>
      </c>
      <c r="CT5" s="31" t="s">
        <v>105</v>
      </c>
      <c r="CU5" s="31" t="s">
        <v>106</v>
      </c>
      <c r="CV5" s="31" t="s">
        <v>107</v>
      </c>
      <c r="CW5" s="31" t="s">
        <v>108</v>
      </c>
      <c r="CX5" s="31" t="s">
        <v>98</v>
      </c>
      <c r="CY5" s="31" t="s">
        <v>99</v>
      </c>
      <c r="CZ5" s="31" t="s">
        <v>100</v>
      </c>
      <c r="DA5" s="31" t="s">
        <v>101</v>
      </c>
      <c r="DB5" s="31" t="s">
        <v>102</v>
      </c>
      <c r="DC5" s="31" t="s">
        <v>103</v>
      </c>
      <c r="DD5" s="31" t="s">
        <v>104</v>
      </c>
      <c r="DE5" s="31" t="s">
        <v>105</v>
      </c>
      <c r="DF5" s="31" t="s">
        <v>106</v>
      </c>
      <c r="DG5" s="31" t="s">
        <v>107</v>
      </c>
      <c r="DH5" s="31" t="s">
        <v>108</v>
      </c>
      <c r="DI5" s="31" t="s">
        <v>98</v>
      </c>
      <c r="DJ5" s="31" t="s">
        <v>99</v>
      </c>
      <c r="DK5" s="31" t="s">
        <v>100</v>
      </c>
      <c r="DL5" s="31" t="s">
        <v>101</v>
      </c>
      <c r="DM5" s="31" t="s">
        <v>102</v>
      </c>
      <c r="DN5" s="31" t="s">
        <v>103</v>
      </c>
      <c r="DO5" s="31" t="s">
        <v>104</v>
      </c>
      <c r="DP5" s="31" t="s">
        <v>105</v>
      </c>
      <c r="DQ5" s="31" t="s">
        <v>106</v>
      </c>
      <c r="DR5" s="31" t="s">
        <v>107</v>
      </c>
      <c r="DS5" s="31" t="s">
        <v>108</v>
      </c>
      <c r="DT5" s="31" t="s">
        <v>98</v>
      </c>
      <c r="DU5" s="31" t="s">
        <v>99</v>
      </c>
      <c r="DV5" s="31" t="s">
        <v>100</v>
      </c>
      <c r="DW5" s="31" t="s">
        <v>101</v>
      </c>
      <c r="DX5" s="31" t="s">
        <v>102</v>
      </c>
      <c r="DY5" s="31" t="s">
        <v>103</v>
      </c>
      <c r="DZ5" s="31" t="s">
        <v>104</v>
      </c>
      <c r="EA5" s="31" t="s">
        <v>105</v>
      </c>
      <c r="EB5" s="31" t="s">
        <v>106</v>
      </c>
      <c r="EC5" s="31" t="s">
        <v>107</v>
      </c>
      <c r="ED5" s="31" t="s">
        <v>108</v>
      </c>
      <c r="EE5" s="31" t="s">
        <v>98</v>
      </c>
      <c r="EF5" s="31" t="s">
        <v>99</v>
      </c>
      <c r="EG5" s="31" t="s">
        <v>100</v>
      </c>
      <c r="EH5" s="31" t="s">
        <v>101</v>
      </c>
      <c r="EI5" s="31" t="s">
        <v>102</v>
      </c>
      <c r="EJ5" s="31" t="s">
        <v>103</v>
      </c>
      <c r="EK5" s="31" t="s">
        <v>104</v>
      </c>
      <c r="EL5" s="31" t="s">
        <v>105</v>
      </c>
      <c r="EM5" s="31" t="s">
        <v>106</v>
      </c>
      <c r="EN5" s="31" t="s">
        <v>107</v>
      </c>
      <c r="EO5" s="31" t="s">
        <v>108</v>
      </c>
    </row>
    <row r="6" spans="1:145" s="35" customFormat="1" x14ac:dyDescent="0.15">
      <c r="A6" s="27" t="s">
        <v>109</v>
      </c>
      <c r="B6" s="32">
        <f>B7</f>
        <v>2017</v>
      </c>
      <c r="C6" s="32">
        <f t="shared" ref="C6:X6" si="3">C7</f>
        <v>382108</v>
      </c>
      <c r="D6" s="32">
        <f t="shared" si="3"/>
        <v>47</v>
      </c>
      <c r="E6" s="32">
        <f t="shared" si="3"/>
        <v>18</v>
      </c>
      <c r="F6" s="32">
        <f t="shared" si="3"/>
        <v>0</v>
      </c>
      <c r="G6" s="32">
        <f t="shared" si="3"/>
        <v>0</v>
      </c>
      <c r="H6" s="32" t="str">
        <f t="shared" si="3"/>
        <v>愛媛県　伊予市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特定地域生活排水処理</v>
      </c>
      <c r="L6" s="32" t="str">
        <f t="shared" si="3"/>
        <v>K2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6.43</v>
      </c>
      <c r="Q6" s="33">
        <f t="shared" si="3"/>
        <v>100</v>
      </c>
      <c r="R6" s="33">
        <f t="shared" si="3"/>
        <v>3600</v>
      </c>
      <c r="S6" s="33">
        <f t="shared" si="3"/>
        <v>37443</v>
      </c>
      <c r="T6" s="33">
        <f t="shared" si="3"/>
        <v>194.44</v>
      </c>
      <c r="U6" s="33">
        <f t="shared" si="3"/>
        <v>192.57</v>
      </c>
      <c r="V6" s="33">
        <f t="shared" si="3"/>
        <v>2402</v>
      </c>
      <c r="W6" s="33">
        <f t="shared" si="3"/>
        <v>136.83000000000001</v>
      </c>
      <c r="X6" s="33">
        <f t="shared" si="3"/>
        <v>17.55</v>
      </c>
      <c r="Y6" s="34">
        <f>IF(Y7="",NA(),Y7)</f>
        <v>86.24</v>
      </c>
      <c r="Z6" s="34">
        <f t="shared" ref="Z6:AH6" si="4">IF(Z7="",NA(),Z7)</f>
        <v>87.06</v>
      </c>
      <c r="AA6" s="34">
        <f t="shared" si="4"/>
        <v>88.97</v>
      </c>
      <c r="AB6" s="34">
        <f t="shared" si="4"/>
        <v>90.26</v>
      </c>
      <c r="AC6" s="34">
        <f t="shared" si="4"/>
        <v>90.01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505.28</v>
      </c>
      <c r="BG6" s="34">
        <f t="shared" ref="BG6:BO6" si="7">IF(BG7="",NA(),BG7)</f>
        <v>465.38</v>
      </c>
      <c r="BH6" s="34">
        <f t="shared" si="7"/>
        <v>431.48</v>
      </c>
      <c r="BI6" s="34">
        <f t="shared" si="7"/>
        <v>419.59</v>
      </c>
      <c r="BJ6" s="34">
        <f t="shared" si="7"/>
        <v>403.67</v>
      </c>
      <c r="BK6" s="34">
        <f t="shared" si="7"/>
        <v>446.63</v>
      </c>
      <c r="BL6" s="34">
        <f t="shared" si="7"/>
        <v>261.08</v>
      </c>
      <c r="BM6" s="34">
        <f t="shared" si="7"/>
        <v>241.49</v>
      </c>
      <c r="BN6" s="34">
        <f t="shared" si="7"/>
        <v>248.44</v>
      </c>
      <c r="BO6" s="34">
        <f t="shared" si="7"/>
        <v>244.85</v>
      </c>
      <c r="BP6" s="33" t="str">
        <f>IF(BP7="","",IF(BP7="-","【-】","【"&amp;SUBSTITUTE(TEXT(BP7,"#,##0.00"),"-","△")&amp;"】"))</f>
        <v>【329.28】</v>
      </c>
      <c r="BQ6" s="34">
        <f>IF(BQ7="",NA(),BQ7)</f>
        <v>38.89</v>
      </c>
      <c r="BR6" s="34">
        <f t="shared" ref="BR6:BZ6" si="8">IF(BR7="",NA(),BR7)</f>
        <v>40.409999999999997</v>
      </c>
      <c r="BS6" s="34">
        <f t="shared" si="8"/>
        <v>42.72</v>
      </c>
      <c r="BT6" s="34">
        <f t="shared" si="8"/>
        <v>42.99</v>
      </c>
      <c r="BU6" s="34">
        <f t="shared" si="8"/>
        <v>42.64</v>
      </c>
      <c r="BV6" s="34">
        <f t="shared" si="8"/>
        <v>58.53</v>
      </c>
      <c r="BW6" s="34">
        <f t="shared" si="8"/>
        <v>68.61</v>
      </c>
      <c r="BX6" s="34">
        <f t="shared" si="8"/>
        <v>65.7</v>
      </c>
      <c r="BY6" s="34">
        <f t="shared" si="8"/>
        <v>66.73</v>
      </c>
      <c r="BZ6" s="34">
        <f t="shared" si="8"/>
        <v>64.78</v>
      </c>
      <c r="CA6" s="33" t="str">
        <f>IF(CA7="","",IF(CA7="-","【-】","【"&amp;SUBSTITUTE(TEXT(CA7,"#,##0.00"),"-","△")&amp;"】"))</f>
        <v>【60.55】</v>
      </c>
      <c r="CB6" s="34">
        <f>IF(CB7="",NA(),CB7)</f>
        <v>396.32</v>
      </c>
      <c r="CC6" s="34">
        <f t="shared" ref="CC6:CK6" si="9">IF(CC7="",NA(),CC7)</f>
        <v>424.71</v>
      </c>
      <c r="CD6" s="34">
        <f t="shared" si="9"/>
        <v>437.92</v>
      </c>
      <c r="CE6" s="34">
        <f t="shared" si="9"/>
        <v>468.22</v>
      </c>
      <c r="CF6" s="34">
        <f t="shared" si="9"/>
        <v>477.74</v>
      </c>
      <c r="CG6" s="34">
        <f t="shared" si="9"/>
        <v>266.57</v>
      </c>
      <c r="CH6" s="34">
        <f t="shared" si="9"/>
        <v>241.18</v>
      </c>
      <c r="CI6" s="34">
        <f t="shared" si="9"/>
        <v>247.94</v>
      </c>
      <c r="CJ6" s="34">
        <f t="shared" si="9"/>
        <v>241.29</v>
      </c>
      <c r="CK6" s="34">
        <f t="shared" si="9"/>
        <v>250.21</v>
      </c>
      <c r="CL6" s="33" t="str">
        <f>IF(CL7="","",IF(CL7="-","【-】","【"&amp;SUBSTITUTE(TEXT(CL7,"#,##0.00"),"-","△")&amp;"】"))</f>
        <v>【269.12】</v>
      </c>
      <c r="CM6" s="34">
        <f>IF(CM7="",NA(),CM7)</f>
        <v>100</v>
      </c>
      <c r="CN6" s="34">
        <f t="shared" ref="CN6:CV6" si="10">IF(CN7="",NA(),CN7)</f>
        <v>100</v>
      </c>
      <c r="CO6" s="34">
        <f t="shared" si="10"/>
        <v>100</v>
      </c>
      <c r="CP6" s="34">
        <f t="shared" si="10"/>
        <v>100</v>
      </c>
      <c r="CQ6" s="34">
        <f t="shared" si="10"/>
        <v>100</v>
      </c>
      <c r="CR6" s="34">
        <f t="shared" si="10"/>
        <v>58.06</v>
      </c>
      <c r="CS6" s="34">
        <f t="shared" si="10"/>
        <v>53.84</v>
      </c>
      <c r="CT6" s="34">
        <f t="shared" si="10"/>
        <v>60.25</v>
      </c>
      <c r="CU6" s="34">
        <f t="shared" si="10"/>
        <v>61.94</v>
      </c>
      <c r="CV6" s="34">
        <f t="shared" si="10"/>
        <v>61.79</v>
      </c>
      <c r="CW6" s="33" t="str">
        <f>IF(CW7="","",IF(CW7="-","【-】","【"&amp;SUBSTITUTE(TEXT(CW7,"#,##0.00"),"-","△")&amp;"】"))</f>
        <v>【59.35】</v>
      </c>
      <c r="CX6" s="34">
        <f>IF(CX7="",NA(),CX7)</f>
        <v>100</v>
      </c>
      <c r="CY6" s="34">
        <f t="shared" ref="CY6:DG6" si="11">IF(CY7="",NA(),CY7)</f>
        <v>100</v>
      </c>
      <c r="CZ6" s="34">
        <f t="shared" si="11"/>
        <v>100</v>
      </c>
      <c r="DA6" s="34">
        <f t="shared" si="11"/>
        <v>100</v>
      </c>
      <c r="DB6" s="34">
        <f t="shared" si="11"/>
        <v>100</v>
      </c>
      <c r="DC6" s="34">
        <f t="shared" si="11"/>
        <v>75.790000000000006</v>
      </c>
      <c r="DD6" s="34">
        <f t="shared" si="11"/>
        <v>95.04</v>
      </c>
      <c r="DE6" s="34">
        <f t="shared" si="11"/>
        <v>95.26</v>
      </c>
      <c r="DF6" s="34">
        <f t="shared" si="11"/>
        <v>94.14</v>
      </c>
      <c r="DG6" s="34">
        <f t="shared" si="11"/>
        <v>92.44</v>
      </c>
      <c r="DH6" s="33" t="str">
        <f>IF(DH7="","",IF(DH7="-","【-】","【"&amp;SUBSTITUTE(TEXT(DH7,"#,##0.00"),"-","△")&amp;"】"))</f>
        <v>【76.98】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4" t="str">
        <f>IF(EE7="",NA(),EE7)</f>
        <v>-</v>
      </c>
      <c r="EF6" s="34" t="str">
        <f t="shared" ref="EF6:EN6" si="14">IF(EF7="",NA(),EF7)</f>
        <v>-</v>
      </c>
      <c r="EG6" s="34" t="str">
        <f t="shared" si="14"/>
        <v>-</v>
      </c>
      <c r="EH6" s="34" t="str">
        <f t="shared" si="14"/>
        <v>-</v>
      </c>
      <c r="EI6" s="34" t="str">
        <f t="shared" si="14"/>
        <v>-</v>
      </c>
      <c r="EJ6" s="34" t="str">
        <f t="shared" si="14"/>
        <v>-</v>
      </c>
      <c r="EK6" s="34" t="str">
        <f t="shared" si="14"/>
        <v>-</v>
      </c>
      <c r="EL6" s="34" t="str">
        <f t="shared" si="14"/>
        <v>-</v>
      </c>
      <c r="EM6" s="34" t="str">
        <f t="shared" si="14"/>
        <v>-</v>
      </c>
      <c r="EN6" s="34" t="str">
        <f t="shared" si="14"/>
        <v>-</v>
      </c>
      <c r="EO6" s="33" t="str">
        <f>IF(EO7="","",IF(EO7="-","【-】","【"&amp;SUBSTITUTE(TEXT(EO7,"#,##0.00"),"-","△")&amp;"】"))</f>
        <v>【-】</v>
      </c>
    </row>
    <row r="7" spans="1:145" s="35" customFormat="1" x14ac:dyDescent="0.15">
      <c r="A7" s="27"/>
      <c r="B7" s="36">
        <v>2017</v>
      </c>
      <c r="C7" s="36">
        <v>382108</v>
      </c>
      <c r="D7" s="36">
        <v>47</v>
      </c>
      <c r="E7" s="36">
        <v>18</v>
      </c>
      <c r="F7" s="36">
        <v>0</v>
      </c>
      <c r="G7" s="36">
        <v>0</v>
      </c>
      <c r="H7" s="36" t="s">
        <v>110</v>
      </c>
      <c r="I7" s="36" t="s">
        <v>111</v>
      </c>
      <c r="J7" s="36" t="s">
        <v>112</v>
      </c>
      <c r="K7" s="36" t="s">
        <v>113</v>
      </c>
      <c r="L7" s="36" t="s">
        <v>114</v>
      </c>
      <c r="M7" s="36" t="s">
        <v>115</v>
      </c>
      <c r="N7" s="37" t="s">
        <v>116</v>
      </c>
      <c r="O7" s="37" t="s">
        <v>117</v>
      </c>
      <c r="P7" s="37">
        <v>6.43</v>
      </c>
      <c r="Q7" s="37">
        <v>100</v>
      </c>
      <c r="R7" s="37">
        <v>3600</v>
      </c>
      <c r="S7" s="37">
        <v>37443</v>
      </c>
      <c r="T7" s="37">
        <v>194.44</v>
      </c>
      <c r="U7" s="37">
        <v>192.57</v>
      </c>
      <c r="V7" s="37">
        <v>2402</v>
      </c>
      <c r="W7" s="37">
        <v>136.83000000000001</v>
      </c>
      <c r="X7" s="37">
        <v>17.55</v>
      </c>
      <c r="Y7" s="37">
        <v>86.24</v>
      </c>
      <c r="Z7" s="37">
        <v>87.06</v>
      </c>
      <c r="AA7" s="37">
        <v>88.97</v>
      </c>
      <c r="AB7" s="37">
        <v>90.26</v>
      </c>
      <c r="AC7" s="37">
        <v>90.01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505.28</v>
      </c>
      <c r="BG7" s="37">
        <v>465.38</v>
      </c>
      <c r="BH7" s="37">
        <v>431.48</v>
      </c>
      <c r="BI7" s="37">
        <v>419.59</v>
      </c>
      <c r="BJ7" s="37">
        <v>403.67</v>
      </c>
      <c r="BK7" s="37">
        <v>446.63</v>
      </c>
      <c r="BL7" s="37">
        <v>261.08</v>
      </c>
      <c r="BM7" s="37">
        <v>241.49</v>
      </c>
      <c r="BN7" s="37">
        <v>248.44</v>
      </c>
      <c r="BO7" s="37">
        <v>244.85</v>
      </c>
      <c r="BP7" s="37">
        <v>329.28</v>
      </c>
      <c r="BQ7" s="37">
        <v>38.89</v>
      </c>
      <c r="BR7" s="37">
        <v>40.409999999999997</v>
      </c>
      <c r="BS7" s="37">
        <v>42.72</v>
      </c>
      <c r="BT7" s="37">
        <v>42.99</v>
      </c>
      <c r="BU7" s="37">
        <v>42.64</v>
      </c>
      <c r="BV7" s="37">
        <v>58.53</v>
      </c>
      <c r="BW7" s="37">
        <v>68.61</v>
      </c>
      <c r="BX7" s="37">
        <v>65.7</v>
      </c>
      <c r="BY7" s="37">
        <v>66.73</v>
      </c>
      <c r="BZ7" s="37">
        <v>64.78</v>
      </c>
      <c r="CA7" s="37">
        <v>60.55</v>
      </c>
      <c r="CB7" s="37">
        <v>396.32</v>
      </c>
      <c r="CC7" s="37">
        <v>424.71</v>
      </c>
      <c r="CD7" s="37">
        <v>437.92</v>
      </c>
      <c r="CE7" s="37">
        <v>468.22</v>
      </c>
      <c r="CF7" s="37">
        <v>477.74</v>
      </c>
      <c r="CG7" s="37">
        <v>266.57</v>
      </c>
      <c r="CH7" s="37">
        <v>241.18</v>
      </c>
      <c r="CI7" s="37">
        <v>247.94</v>
      </c>
      <c r="CJ7" s="37">
        <v>241.29</v>
      </c>
      <c r="CK7" s="37">
        <v>250.21</v>
      </c>
      <c r="CL7" s="37">
        <v>269.12</v>
      </c>
      <c r="CM7" s="37">
        <v>100</v>
      </c>
      <c r="CN7" s="37">
        <v>100</v>
      </c>
      <c r="CO7" s="37">
        <v>100</v>
      </c>
      <c r="CP7" s="37">
        <v>100</v>
      </c>
      <c r="CQ7" s="37">
        <v>100</v>
      </c>
      <c r="CR7" s="37">
        <v>58.06</v>
      </c>
      <c r="CS7" s="37">
        <v>53.84</v>
      </c>
      <c r="CT7" s="37">
        <v>60.25</v>
      </c>
      <c r="CU7" s="37">
        <v>61.94</v>
      </c>
      <c r="CV7" s="37">
        <v>61.79</v>
      </c>
      <c r="CW7" s="37">
        <v>59.35</v>
      </c>
      <c r="CX7" s="37">
        <v>100</v>
      </c>
      <c r="CY7" s="37">
        <v>100</v>
      </c>
      <c r="CZ7" s="37">
        <v>100</v>
      </c>
      <c r="DA7" s="37">
        <v>100</v>
      </c>
      <c r="DB7" s="37">
        <v>100</v>
      </c>
      <c r="DC7" s="37">
        <v>75.790000000000006</v>
      </c>
      <c r="DD7" s="37">
        <v>95.04</v>
      </c>
      <c r="DE7" s="37">
        <v>95.26</v>
      </c>
      <c r="DF7" s="37">
        <v>94.14</v>
      </c>
      <c r="DG7" s="37">
        <v>92.44</v>
      </c>
      <c r="DH7" s="37">
        <v>76.98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 t="s">
        <v>116</v>
      </c>
      <c r="EF7" s="37" t="s">
        <v>116</v>
      </c>
      <c r="EG7" s="37" t="s">
        <v>116</v>
      </c>
      <c r="EH7" s="37" t="s">
        <v>116</v>
      </c>
      <c r="EI7" s="37" t="s">
        <v>116</v>
      </c>
      <c r="EJ7" s="37" t="s">
        <v>116</v>
      </c>
      <c r="EK7" s="37" t="s">
        <v>116</v>
      </c>
      <c r="EL7" s="37" t="s">
        <v>116</v>
      </c>
      <c r="EM7" s="37" t="s">
        <v>116</v>
      </c>
      <c r="EN7" s="37" t="s">
        <v>116</v>
      </c>
      <c r="EO7" s="37" t="s">
        <v>116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118</v>
      </c>
      <c r="C9" s="39" t="s">
        <v>119</v>
      </c>
      <c r="D9" s="39" t="s">
        <v>120</v>
      </c>
      <c r="E9" s="39" t="s">
        <v>121</v>
      </c>
      <c r="F9" s="39" t="s">
        <v>122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2019-02-06T06:32:58Z</cp:lastPrinted>
  <dcterms:created xsi:type="dcterms:W3CDTF">2018-12-03T09:41:10Z</dcterms:created>
  <dcterms:modified xsi:type="dcterms:W3CDTF">2019-02-06T06:33:00Z</dcterms:modified>
  <cp:category/>
</cp:coreProperties>
</file>