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chSSB+XCnAtbkTGmbMOhcmtwXqlpBMEmuPJ0RVgZoh2qNg8EiLxg7LcsKydoeIjNxFjx5ip1RRyUVBWPmctPQ==" workbookSaltValue="kIU3pX3gUC5W8ZoI9zu0G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<sst xmlns="http://schemas.openxmlformats.org/spreadsheetml/2006/main" count="240" uniqueCount="125">
  <si>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</si>
  <si>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</si>
  <si>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</si>
  <si>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</si>
  <si>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</si>
  <si>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</si>
  <si>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</si>
  <si>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</si>
  <si>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</si>
  <si>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</si>
  <si>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</si>
  <si>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</si>
  <si>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</si>
  <si>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</si>
  <si>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</si>
  <si>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</si>
  <si>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</si>
  <si>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</si>
  <si>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</si>
  <si>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</si>
  <si>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</si>
  <si>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</si>
  <si>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</si>
  <si>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</si>
  <si>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</si>
  <si>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</si>
  <si>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</si>
  <si>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</si>
  <si>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</si>
  <si>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</si>
  <si>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</si>
  <si>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</si>
  <si>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</si>
  <si>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</si>
  <si>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</si>
  <si>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</si>
  <si>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</si>
  <si>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</si>
  <si>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</si>
  <si>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</si>
  <si>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</si>
  <si>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</si>
  <si>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</si>
  <si>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</si>
  <si>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</si>
  <si>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</si>
  <si>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</si>
  <si>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</si>
  <si>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</si>
  <si>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</si>
  <si>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</si>
  <si>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</si>
  <si>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</si>
  <si>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</si>
  <si>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</si>
  <si>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</si>
  <si>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</si>
  <si>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</si>
  <si>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</si>
  <si>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</si>
  <si>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</si>
  <si>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</si>
  <si>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</si>
  <si>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</si>
  <si>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</si>
  <si>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</si>
  <si>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</si>
  <si>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</si>
  <si>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</si>
  <si>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</si>
  <si>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</si>
  <si>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</si>
  <si>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</si>
  <si>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</si>
  <si>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</si>
  <si>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</si>
  <si>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</si>
  <si>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</si>
  <si>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</si>
  <si>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</si>
  <si>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</si>
  <si>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</si>
  <si>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</si>
  <si>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</si>
  <si>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</si>
  <si>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</si>
  <si>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</si>
  <si>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</si>
  <si>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</si>
  <si>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</si>
  <si>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</si>
  <si>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</si>
  <si>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</si>
  <si>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</si>
  <si>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</si>
  <si>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</si>
  <si>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</si>
  <si>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</si>
  <si>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</si>
  <si>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</si>
  <si>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</si>
  <si>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</si>
  <si>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</si>
  <si>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</si>
  <si>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</si>
  <si>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</si>
  <si>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</si>
  <si>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</si>
  <si>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</si>
  <si>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</si>
  <si>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</si>
  <si>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</si>
  <si>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</si>
  <si>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</si>
  <si>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</si>
  <si>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</si>
  <si>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</si>
  <si>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</si>
  <si>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</si>
  <si>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</si>
  <si>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</si>
  <si>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</si>
  <si>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対策として、平成28年度に施設状況を踏まえた更新計画を策定し、平成29年度から実施に向けた設計積算や更新工事を実施している。管渠についても、計画策定時に劣化調査を行っており、腐食の著しい箇所があるため、更新工事を予定している。今後も計画的な更新工事を実施していく。</t>
    <rPh sb="1" eb="4">
      <t>ロウキュウカ</t>
    </rPh>
    <rPh sb="4" eb="6">
      <t>タイサク</t>
    </rPh>
    <rPh sb="10" eb="12">
      <t>ヘイセイ</t>
    </rPh>
    <rPh sb="14" eb="15">
      <t>ネン</t>
    </rPh>
    <rPh sb="15" eb="16">
      <t>ド</t>
    </rPh>
    <rPh sb="17" eb="19">
      <t>シセツ</t>
    </rPh>
    <rPh sb="19" eb="21">
      <t>ジョウキョウ</t>
    </rPh>
    <rPh sb="22" eb="23">
      <t>フ</t>
    </rPh>
    <rPh sb="26" eb="28">
      <t>コウシン</t>
    </rPh>
    <rPh sb="28" eb="30">
      <t>ケイカク</t>
    </rPh>
    <rPh sb="31" eb="33">
      <t>サクテイ</t>
    </rPh>
    <rPh sb="35" eb="37">
      <t>ヘイセイ</t>
    </rPh>
    <rPh sb="39" eb="40">
      <t>ネン</t>
    </rPh>
    <rPh sb="40" eb="41">
      <t>ド</t>
    </rPh>
    <rPh sb="43" eb="45">
      <t>ジッシ</t>
    </rPh>
    <rPh sb="46" eb="47">
      <t>ム</t>
    </rPh>
    <rPh sb="49" eb="51">
      <t>セッケイ</t>
    </rPh>
    <rPh sb="51" eb="53">
      <t>セキサン</t>
    </rPh>
    <rPh sb="54" eb="58">
      <t>コウシンコウジ</t>
    </rPh>
    <rPh sb="59" eb="61">
      <t>ジッシ</t>
    </rPh>
    <rPh sb="66" eb="68">
      <t>カンキョ</t>
    </rPh>
    <rPh sb="74" eb="76">
      <t>ケイカク</t>
    </rPh>
    <rPh sb="76" eb="78">
      <t>サクテイ</t>
    </rPh>
    <rPh sb="78" eb="79">
      <t>ジ</t>
    </rPh>
    <rPh sb="80" eb="84">
      <t>レッカチョウサ</t>
    </rPh>
    <rPh sb="85" eb="86">
      <t>オコナ</t>
    </rPh>
    <rPh sb="91" eb="93">
      <t>フショク</t>
    </rPh>
    <rPh sb="94" eb="95">
      <t>イチジル</t>
    </rPh>
    <rPh sb="97" eb="99">
      <t>カショ</t>
    </rPh>
    <rPh sb="105" eb="109">
      <t>コウシンコウジ</t>
    </rPh>
    <rPh sb="110" eb="112">
      <t>ヨテイ</t>
    </rPh>
    <rPh sb="117" eb="119">
      <t>コンゴ</t>
    </rPh>
    <rPh sb="120" eb="123">
      <t>ケイカクテキ</t>
    </rPh>
    <rPh sb="124" eb="128">
      <t>コウシンコウジ</t>
    </rPh>
    <rPh sb="129" eb="131">
      <t>ジッシ</t>
    </rPh>
    <phoneticPr fontId="4"/>
  </si>
  <si>
    <t>　農業集落排水区域については、面整備率100％かつ水洗化率91.06％という高水準の整備状況である。離島や小規模集落という条件から、岩城に3施設（西部、小漕、長江）、佐島に1施設の4施設を管理しているため、維持管理費が多くかかっている。高齢社会と人口減少により料金収入は減少傾向にあり、料金収入で賄うことができないことから、費用の大部分を一般会計からの繰入金に頼っている状況である。
　今後の方針については、適切なサイクルでの更新工事を行い、計画的な起債借入、料金改定の検討を実施し、将来負担の平準化を図りたい。</t>
    <phoneticPr fontId="4"/>
  </si>
  <si>
    <t>　上島町農業集落排水事業の経営比較分析については、会計規模が小さいため故障修繕費用などの短期的な費用上昇の影響を受けやすいことを前提に分析していく。
　①収益的収支比率については、72.01％と前年度に比べ4.96％上昇するが、更新計画の委託料や修繕費が減少したことにより総費用が4,131減少したためである。料金収入については横ばい状態である。
　②累積欠損金比率と③流動比率については、法非適用企業のため該当しない。
　④企業債残高対事業規模比率については、全国や類似団体の平均値に比べる良好な値であるが、今後は長寿命化工事による起債借入により、近年度中に増加に転じるものと考える。
　⑤経費回収率については、全国や類似団体の平均値より低い値となっている。これは離島という地理的条件から処理場を集約することができないため、全国や類似団体と比べ経費がかかっているためであり、料金改定や経費の削減を検討する必要がある。　
　⑥汚水処理原価については、296.25％と前年度に比べ41.56％低下しているが、①と同様に一時的に費用が減少したためである。
　⑦施設利用率については、50.00％と全国や類似団体の平均値より若干低く、高齢社会と人口減少による処理水量の減少と現施設の処理能力とに差異が生じていることを示しているため、将来的に施設能力の見直しなどを検討する必要がある。
　⑧水洗化率については、95.13％と全国や類似団体の平均を上回る高水準を維持している。今後も未接続減少に向けて取り組んでいきたい。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</si>
</sst>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674-431B-8A8A-463358855F86}"/>
            </c:ext>
          </c:extLst>
        </c:ser>
        <c:dLbls>
          <c:showLegendKey val="0"/>
          <c:showVal val="0"/>
          <c:showCatName val="0"/>
          <c:showSerName val="0"/>
          <c:showPercent val="0"/>
          <c:showBubbleSize val="0"/>
        </c:dLbls>
        <c:gapWidth val="150"/>
        <c:axId val="134313856"/>
        <c:axId val="13432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9674-431B-8A8A-463358855F86}"/>
            </c:ext>
          </c:extLst>
        </c:ser>
        <c:dLbls>
          <c:showLegendKey val="0"/>
          <c:showVal val="0"/>
          <c:showCatName val="0"/>
          <c:showSerName val="0"/>
          <c:showPercent val="0"/>
          <c:showBubbleSize val="0"/>
        </c:dLbls>
        <c:marker val="1"/>
        <c:smooth val="0"/>
        <c:axId val="134313856"/>
        <c:axId val="134324224"/>
      </c:lineChart>
      <c:dateAx>
        <c:axId val="134313856"/>
        <c:scaling>
          <c:orientation val="minMax"/>
        </c:scaling>
        <c:delete val="1"/>
        <c:axPos val="b"/>
        <c:numFmt formatCode="ge" sourceLinked="1"/>
        <c:majorTickMark val="none"/>
        <c:minorTickMark val="none"/>
        <c:tickLblPos val="none"/>
        <c:crossAx val="134324224"/>
        <c:crosses val="autoZero"/>
        <c:auto val="1"/>
        <c:lblOffset val="100"/>
        <c:baseTimeUnit val="years"/>
      </c:dateAx>
      <c:valAx>
        <c:axId val="1343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3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49.8</c:v>
                </c:pt>
                <c:pt idx="1">
                  <c:v>49.01</c:v>
                </c:pt>
                <c:pt idx="2">
                  <c:v>49.4</c:v>
                </c:pt>
                <c:pt idx="3">
                  <c:v>50.99</c:v>
                </c:pt>
                <c:pt idx="4">
                  <c:v>50</c:v>
                </c:pt>
              </c:numCache>
            </c:numRef>
          </c:val>
          <c:extLst xmlns:c16r2="http://schemas.microsoft.com/office/drawing/2015/06/chart">
            <c:ext xmlns:c16="http://schemas.microsoft.com/office/drawing/2014/chart" uri="{C3380CC4-5D6E-409C-BE32-E72D297353CC}">
              <c16:uniqueId val="{00000000-21F5-485F-8174-219D6E2D6332}"/>
            </c:ext>
          </c:extLst>
        </c:ser>
        <c:dLbls>
          <c:showLegendKey val="0"/>
          <c:showVal val="0"/>
          <c:showCatName val="0"/>
          <c:showSerName val="0"/>
          <c:showPercent val="0"/>
          <c:showBubbleSize val="0"/>
        </c:dLbls>
        <c:gapWidth val="150"/>
        <c:axId val="135714688"/>
        <c:axId val="13572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21F5-485F-8174-219D6E2D6332}"/>
            </c:ext>
          </c:extLst>
        </c:ser>
        <c:dLbls>
          <c:showLegendKey val="0"/>
          <c:showVal val="0"/>
          <c:showCatName val="0"/>
          <c:showSerName val="0"/>
          <c:showPercent val="0"/>
          <c:showBubbleSize val="0"/>
        </c:dLbls>
        <c:marker val="1"/>
        <c:smooth val="0"/>
        <c:axId val="135714688"/>
        <c:axId val="135725056"/>
      </c:lineChart>
      <c:dateAx>
        <c:axId val="135714688"/>
        <c:scaling>
          <c:orientation val="minMax"/>
        </c:scaling>
        <c:delete val="1"/>
        <c:axPos val="b"/>
        <c:numFmt formatCode="ge" sourceLinked="1"/>
        <c:majorTickMark val="none"/>
        <c:minorTickMark val="none"/>
        <c:tickLblPos val="none"/>
        <c:crossAx val="135725056"/>
        <c:crosses val="autoZero"/>
        <c:auto val="1"/>
        <c:lblOffset val="100"/>
        <c:baseTimeUnit val="years"/>
      </c:dateAx>
      <c:valAx>
        <c:axId val="13572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90.13</c:v>
                </c:pt>
                <c:pt idx="1">
                  <c:v>89.13</c:v>
                </c:pt>
                <c:pt idx="2">
                  <c:v>92.41</c:v>
                </c:pt>
                <c:pt idx="3">
                  <c:v>90.05</c:v>
                </c:pt>
                <c:pt idx="4">
                  <c:v>91.06</c:v>
                </c:pt>
              </c:numCache>
            </c:numRef>
          </c:val>
          <c:extLst xmlns:c16r2="http://schemas.microsoft.com/office/drawing/2015/06/chart">
            <c:ext xmlns:c16="http://schemas.microsoft.com/office/drawing/2014/chart" uri="{C3380CC4-5D6E-409C-BE32-E72D297353CC}">
              <c16:uniqueId val="{00000000-881E-480C-9C7B-11301E6DEAD7}"/>
            </c:ext>
          </c:extLst>
        </c:ser>
        <c:dLbls>
          <c:showLegendKey val="0"/>
          <c:showVal val="0"/>
          <c:showCatName val="0"/>
          <c:showSerName val="0"/>
          <c:showPercent val="0"/>
          <c:showBubbleSize val="0"/>
        </c:dLbls>
        <c:gapWidth val="150"/>
        <c:axId val="135772416"/>
        <c:axId val="13577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881E-480C-9C7B-11301E6DEAD7}"/>
            </c:ext>
          </c:extLst>
        </c:ser>
        <c:dLbls>
          <c:showLegendKey val="0"/>
          <c:showVal val="0"/>
          <c:showCatName val="0"/>
          <c:showSerName val="0"/>
          <c:showPercent val="0"/>
          <c:showBubbleSize val="0"/>
        </c:dLbls>
        <c:marker val="1"/>
        <c:smooth val="0"/>
        <c:axId val="135772416"/>
        <c:axId val="135778688"/>
      </c:lineChart>
      <c:dateAx>
        <c:axId val="135772416"/>
        <c:scaling>
          <c:orientation val="minMax"/>
        </c:scaling>
        <c:delete val="1"/>
        <c:axPos val="b"/>
        <c:numFmt formatCode="ge" sourceLinked="1"/>
        <c:majorTickMark val="none"/>
        <c:minorTickMark val="none"/>
        <c:tickLblPos val="none"/>
        <c:crossAx val="135778688"/>
        <c:crosses val="autoZero"/>
        <c:auto val="1"/>
        <c:lblOffset val="100"/>
        <c:baseTimeUnit val="years"/>
      </c:dateAx>
      <c:valAx>
        <c:axId val="1357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7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66.150000000000006</c:v>
                </c:pt>
                <c:pt idx="1">
                  <c:v>67.84</c:v>
                </c:pt>
                <c:pt idx="2">
                  <c:v>67.41</c:v>
                </c:pt>
                <c:pt idx="3">
                  <c:v>67.05</c:v>
                </c:pt>
                <c:pt idx="4">
                  <c:v>72.010000000000005</c:v>
                </c:pt>
              </c:numCache>
            </c:numRef>
          </c:val>
          <c:extLst xmlns:c16r2="http://schemas.microsoft.com/office/drawing/2015/06/chart">
            <c:ext xmlns:c16="http://schemas.microsoft.com/office/drawing/2014/chart" uri="{C3380CC4-5D6E-409C-BE32-E72D297353CC}">
              <c16:uniqueId val="{00000000-843A-4AFF-AB68-A66F3075730E}"/>
            </c:ext>
          </c:extLst>
        </c:ser>
        <c:dLbls>
          <c:showLegendKey val="0"/>
          <c:showVal val="0"/>
          <c:showCatName val="0"/>
          <c:showSerName val="0"/>
          <c:showPercent val="0"/>
          <c:showBubbleSize val="0"/>
        </c:dLbls>
        <c:gapWidth val="150"/>
        <c:axId val="134809856"/>
        <c:axId val="13481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3A-4AFF-AB68-A66F3075730E}"/>
            </c:ext>
          </c:extLst>
        </c:ser>
        <c:dLbls>
          <c:showLegendKey val="0"/>
          <c:showVal val="0"/>
          <c:showCatName val="0"/>
          <c:showSerName val="0"/>
          <c:showPercent val="0"/>
          <c:showBubbleSize val="0"/>
        </c:dLbls>
        <c:marker val="1"/>
        <c:smooth val="0"/>
        <c:axId val="134809856"/>
        <c:axId val="134816128"/>
      </c:lineChart>
      <c:dateAx>
        <c:axId val="134809856"/>
        <c:scaling>
          <c:orientation val="minMax"/>
        </c:scaling>
        <c:delete val="1"/>
        <c:axPos val="b"/>
        <c:numFmt formatCode="ge" sourceLinked="1"/>
        <c:majorTickMark val="none"/>
        <c:minorTickMark val="none"/>
        <c:tickLblPos val="none"/>
        <c:crossAx val="134816128"/>
        <c:crosses val="autoZero"/>
        <c:auto val="1"/>
        <c:lblOffset val="100"/>
        <c:baseTimeUnit val="years"/>
      </c:dateAx>
      <c:valAx>
        <c:axId val="13481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97B-4492-867A-047097AE4B37}"/>
            </c:ext>
          </c:extLst>
        </c:ser>
        <c:dLbls>
          <c:showLegendKey val="0"/>
          <c:showVal val="0"/>
          <c:showCatName val="0"/>
          <c:showSerName val="0"/>
          <c:showPercent val="0"/>
          <c:showBubbleSize val="0"/>
        </c:dLbls>
        <c:gapWidth val="150"/>
        <c:axId val="134855296"/>
        <c:axId val="13486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7B-4492-867A-047097AE4B37}"/>
            </c:ext>
          </c:extLst>
        </c:ser>
        <c:dLbls>
          <c:showLegendKey val="0"/>
          <c:showVal val="0"/>
          <c:showCatName val="0"/>
          <c:showSerName val="0"/>
          <c:showPercent val="0"/>
          <c:showBubbleSize val="0"/>
        </c:dLbls>
        <c:marker val="1"/>
        <c:smooth val="0"/>
        <c:axId val="134855296"/>
        <c:axId val="134865664"/>
      </c:lineChart>
      <c:dateAx>
        <c:axId val="134855296"/>
        <c:scaling>
          <c:orientation val="minMax"/>
        </c:scaling>
        <c:delete val="1"/>
        <c:axPos val="b"/>
        <c:numFmt formatCode="ge" sourceLinked="1"/>
        <c:majorTickMark val="none"/>
        <c:minorTickMark val="none"/>
        <c:tickLblPos val="none"/>
        <c:crossAx val="134865664"/>
        <c:crosses val="autoZero"/>
        <c:auto val="1"/>
        <c:lblOffset val="100"/>
        <c:baseTimeUnit val="years"/>
      </c:dateAx>
      <c:valAx>
        <c:axId val="13486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5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9A-471B-854D-ECE724CE82F9}"/>
            </c:ext>
          </c:extLst>
        </c:ser>
        <c:dLbls>
          <c:showLegendKey val="0"/>
          <c:showVal val="0"/>
          <c:showCatName val="0"/>
          <c:showSerName val="0"/>
          <c:showPercent val="0"/>
          <c:showBubbleSize val="0"/>
        </c:dLbls>
        <c:gapWidth val="150"/>
        <c:axId val="135478272"/>
        <c:axId val="13549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9A-471B-854D-ECE724CE82F9}"/>
            </c:ext>
          </c:extLst>
        </c:ser>
        <c:dLbls>
          <c:showLegendKey val="0"/>
          <c:showVal val="0"/>
          <c:showCatName val="0"/>
          <c:showSerName val="0"/>
          <c:showPercent val="0"/>
          <c:showBubbleSize val="0"/>
        </c:dLbls>
        <c:marker val="1"/>
        <c:smooth val="0"/>
        <c:axId val="135478272"/>
        <c:axId val="135492736"/>
      </c:lineChart>
      <c:dateAx>
        <c:axId val="135478272"/>
        <c:scaling>
          <c:orientation val="minMax"/>
        </c:scaling>
        <c:delete val="1"/>
        <c:axPos val="b"/>
        <c:numFmt formatCode="ge" sourceLinked="1"/>
        <c:majorTickMark val="none"/>
        <c:minorTickMark val="none"/>
        <c:tickLblPos val="none"/>
        <c:crossAx val="135492736"/>
        <c:crosses val="autoZero"/>
        <c:auto val="1"/>
        <c:lblOffset val="100"/>
        <c:baseTimeUnit val="years"/>
      </c:dateAx>
      <c:valAx>
        <c:axId val="13549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6FE-4CAA-B267-6A208F2493E4}"/>
            </c:ext>
          </c:extLst>
        </c:ser>
        <c:dLbls>
          <c:showLegendKey val="0"/>
          <c:showVal val="0"/>
          <c:showCatName val="0"/>
          <c:showSerName val="0"/>
          <c:showPercent val="0"/>
          <c:showBubbleSize val="0"/>
        </c:dLbls>
        <c:gapWidth val="150"/>
        <c:axId val="135798784"/>
        <c:axId val="13580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6FE-4CAA-B267-6A208F2493E4}"/>
            </c:ext>
          </c:extLst>
        </c:ser>
        <c:dLbls>
          <c:showLegendKey val="0"/>
          <c:showVal val="0"/>
          <c:showCatName val="0"/>
          <c:showSerName val="0"/>
          <c:showPercent val="0"/>
          <c:showBubbleSize val="0"/>
        </c:dLbls>
        <c:marker val="1"/>
        <c:smooth val="0"/>
        <c:axId val="135798784"/>
        <c:axId val="135800704"/>
      </c:lineChart>
      <c:dateAx>
        <c:axId val="135798784"/>
        <c:scaling>
          <c:orientation val="minMax"/>
        </c:scaling>
        <c:delete val="1"/>
        <c:axPos val="b"/>
        <c:numFmt formatCode="ge" sourceLinked="1"/>
        <c:majorTickMark val="none"/>
        <c:minorTickMark val="none"/>
        <c:tickLblPos val="none"/>
        <c:crossAx val="135800704"/>
        <c:crosses val="autoZero"/>
        <c:auto val="1"/>
        <c:lblOffset val="100"/>
        <c:baseTimeUnit val="years"/>
      </c:dateAx>
      <c:valAx>
        <c:axId val="13580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9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5D-4462-BEC5-A5FE6999BBAB}"/>
            </c:ext>
          </c:extLst>
        </c:ser>
        <c:dLbls>
          <c:showLegendKey val="0"/>
          <c:showVal val="0"/>
          <c:showCatName val="0"/>
          <c:showSerName val="0"/>
          <c:showPercent val="0"/>
          <c:showBubbleSize val="0"/>
        </c:dLbls>
        <c:gapWidth val="150"/>
        <c:axId val="135837952"/>
        <c:axId val="13584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5D-4462-BEC5-A5FE6999BBAB}"/>
            </c:ext>
          </c:extLst>
        </c:ser>
        <c:dLbls>
          <c:showLegendKey val="0"/>
          <c:showVal val="0"/>
          <c:showCatName val="0"/>
          <c:showSerName val="0"/>
          <c:showPercent val="0"/>
          <c:showBubbleSize val="0"/>
        </c:dLbls>
        <c:marker val="1"/>
        <c:smooth val="0"/>
        <c:axId val="135837952"/>
        <c:axId val="135844224"/>
      </c:lineChart>
      <c:dateAx>
        <c:axId val="135837952"/>
        <c:scaling>
          <c:orientation val="minMax"/>
        </c:scaling>
        <c:delete val="1"/>
        <c:axPos val="b"/>
        <c:numFmt formatCode="ge" sourceLinked="1"/>
        <c:majorTickMark val="none"/>
        <c:minorTickMark val="none"/>
        <c:tickLblPos val="none"/>
        <c:crossAx val="135844224"/>
        <c:crosses val="autoZero"/>
        <c:auto val="1"/>
        <c:lblOffset val="100"/>
        <c:baseTimeUnit val="years"/>
      </c:dateAx>
      <c:valAx>
        <c:axId val="13584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8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64.650000000000006</c:v>
                </c:pt>
                <c:pt idx="3" formatCode="#,##0.00;&quot;△&quot;#,##0.00;&quot;-&quot;">
                  <c:v>18</c:v>
                </c:pt>
                <c:pt idx="4" formatCode="#,##0.00;&quot;△&quot;#,##0.00;&quot;-&quot;">
                  <c:v>0.28999999999999998</c:v>
                </c:pt>
              </c:numCache>
            </c:numRef>
          </c:val>
          <c:extLst xmlns:c16r2="http://schemas.microsoft.com/office/drawing/2015/06/chart">
            <c:ext xmlns:c16="http://schemas.microsoft.com/office/drawing/2014/chart" uri="{C3380CC4-5D6E-409C-BE32-E72D297353CC}">
              <c16:uniqueId val="{00000000-2EC3-4E95-AE76-B488AE266BFA}"/>
            </c:ext>
          </c:extLst>
        </c:ser>
        <c:dLbls>
          <c:showLegendKey val="0"/>
          <c:showVal val="0"/>
          <c:showCatName val="0"/>
          <c:showSerName val="0"/>
          <c:showPercent val="0"/>
          <c:showBubbleSize val="0"/>
        </c:dLbls>
        <c:gapWidth val="150"/>
        <c:axId val="135557888"/>
        <c:axId val="13555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2EC3-4E95-AE76-B488AE266BFA}"/>
            </c:ext>
          </c:extLst>
        </c:ser>
        <c:dLbls>
          <c:showLegendKey val="0"/>
          <c:showVal val="0"/>
          <c:showCatName val="0"/>
          <c:showSerName val="0"/>
          <c:showPercent val="0"/>
          <c:showBubbleSize val="0"/>
        </c:dLbls>
        <c:marker val="1"/>
        <c:smooth val="0"/>
        <c:axId val="135557888"/>
        <c:axId val="135559808"/>
      </c:lineChart>
      <c:dateAx>
        <c:axId val="135557888"/>
        <c:scaling>
          <c:orientation val="minMax"/>
        </c:scaling>
        <c:delete val="1"/>
        <c:axPos val="b"/>
        <c:numFmt formatCode="ge" sourceLinked="1"/>
        <c:majorTickMark val="none"/>
        <c:minorTickMark val="none"/>
        <c:tickLblPos val="none"/>
        <c:crossAx val="135559808"/>
        <c:crosses val="autoZero"/>
        <c:auto val="1"/>
        <c:lblOffset val="100"/>
        <c:baseTimeUnit val="years"/>
      </c:dateAx>
      <c:valAx>
        <c:axId val="13555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5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34.44</c:v>
                </c:pt>
                <c:pt idx="1">
                  <c:v>31.03</c:v>
                </c:pt>
                <c:pt idx="2">
                  <c:v>36.119999999999997</c:v>
                </c:pt>
                <c:pt idx="3">
                  <c:v>35.76</c:v>
                </c:pt>
                <c:pt idx="4">
                  <c:v>40.85</c:v>
                </c:pt>
              </c:numCache>
            </c:numRef>
          </c:val>
          <c:extLst xmlns:c16r2="http://schemas.microsoft.com/office/drawing/2015/06/chart">
            <c:ext xmlns:c16="http://schemas.microsoft.com/office/drawing/2014/chart" uri="{C3380CC4-5D6E-409C-BE32-E72D297353CC}">
              <c16:uniqueId val="{00000000-5E85-4881-B625-3FAAEC0A834A}"/>
            </c:ext>
          </c:extLst>
        </c:ser>
        <c:dLbls>
          <c:showLegendKey val="0"/>
          <c:showVal val="0"/>
          <c:showCatName val="0"/>
          <c:showSerName val="0"/>
          <c:showPercent val="0"/>
          <c:showBubbleSize val="0"/>
        </c:dLbls>
        <c:gapWidth val="150"/>
        <c:axId val="135586944"/>
        <c:axId val="13558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5E85-4881-B625-3FAAEC0A834A}"/>
            </c:ext>
          </c:extLst>
        </c:ser>
        <c:dLbls>
          <c:showLegendKey val="0"/>
          <c:showVal val="0"/>
          <c:showCatName val="0"/>
          <c:showSerName val="0"/>
          <c:showPercent val="0"/>
          <c:showBubbleSize val="0"/>
        </c:dLbls>
        <c:marker val="1"/>
        <c:smooth val="0"/>
        <c:axId val="135586944"/>
        <c:axId val="135588864"/>
      </c:lineChart>
      <c:dateAx>
        <c:axId val="135586944"/>
        <c:scaling>
          <c:orientation val="minMax"/>
        </c:scaling>
        <c:delete val="1"/>
        <c:axPos val="b"/>
        <c:numFmt formatCode="ge" sourceLinked="1"/>
        <c:majorTickMark val="none"/>
        <c:minorTickMark val="none"/>
        <c:tickLblPos val="none"/>
        <c:crossAx val="135588864"/>
        <c:crosses val="autoZero"/>
        <c:auto val="1"/>
        <c:lblOffset val="100"/>
        <c:baseTimeUnit val="years"/>
      </c:dateAx>
      <c:valAx>
        <c:axId val="1355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8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336.7</c:v>
                </c:pt>
                <c:pt idx="1">
                  <c:v>388.28</c:v>
                </c:pt>
                <c:pt idx="2">
                  <c:v>335.42</c:v>
                </c:pt>
                <c:pt idx="3">
                  <c:v>337.81</c:v>
                </c:pt>
                <c:pt idx="4">
                  <c:v>296.25</c:v>
                </c:pt>
              </c:numCache>
            </c:numRef>
          </c:val>
          <c:extLst xmlns:c16r2="http://schemas.microsoft.com/office/drawing/2015/06/chart">
            <c:ext xmlns:c16="http://schemas.microsoft.com/office/drawing/2014/chart" uri="{C3380CC4-5D6E-409C-BE32-E72D297353CC}">
              <c16:uniqueId val="{00000000-E8D2-4469-8D7D-BFC0AE8BE5B6}"/>
            </c:ext>
          </c:extLst>
        </c:ser>
        <c:dLbls>
          <c:showLegendKey val="0"/>
          <c:showVal val="0"/>
          <c:showCatName val="0"/>
          <c:showSerName val="0"/>
          <c:showPercent val="0"/>
          <c:showBubbleSize val="0"/>
        </c:dLbls>
        <c:gapWidth val="150"/>
        <c:axId val="135685632"/>
        <c:axId val="13568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E8D2-4469-8D7D-BFC0AE8BE5B6}"/>
            </c:ext>
          </c:extLst>
        </c:ser>
        <c:dLbls>
          <c:showLegendKey val="0"/>
          <c:showVal val="0"/>
          <c:showCatName val="0"/>
          <c:showSerName val="0"/>
          <c:showPercent val="0"/>
          <c:showBubbleSize val="0"/>
        </c:dLbls>
        <c:marker val="1"/>
        <c:smooth val="0"/>
        <c:axId val="135685632"/>
        <c:axId val="135687552"/>
      </c:lineChart>
      <c:dateAx>
        <c:axId val="135685632"/>
        <c:scaling>
          <c:orientation val="minMax"/>
        </c:scaling>
        <c:delete val="1"/>
        <c:axPos val="b"/>
        <c:numFmt formatCode="ge" sourceLinked="1"/>
        <c:majorTickMark val="none"/>
        <c:minorTickMark val="none"/>
        <c:tickLblPos val="none"/>
        <c:crossAx val="135687552"/>
        <c:crosses val="autoZero"/>
        <c:auto val="1"/>
        <c:lblOffset val="100"/>
        <c:baseTimeUnit val="years"/>
      </c:dateAx>
      <c:valAx>
        <c:axId val="13568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6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上島町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7077</v>
      </c>
      <c r="AM8" s="49"/>
      <c r="AN8" s="49"/>
      <c r="AO8" s="49"/>
      <c r="AP8" s="49"/>
      <c r="AQ8" s="49"/>
      <c r="AR8" s="49"/>
      <c r="AS8" s="49"/>
      <c r="AT8" s="44">
        <f>データ!T6</f>
        <v>30.38</v>
      </c>
      <c r="AU8" s="44"/>
      <c r="AV8" s="44"/>
      <c r="AW8" s="44"/>
      <c r="AX8" s="44"/>
      <c r="AY8" s="44"/>
      <c r="AZ8" s="44"/>
      <c r="BA8" s="44"/>
      <c r="BB8" s="44">
        <f>データ!U6</f>
        <v>232.95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16.07</v>
      </c>
      <c r="Q10" s="44"/>
      <c r="R10" s="44"/>
      <c r="S10" s="44"/>
      <c r="T10" s="44"/>
      <c r="U10" s="44"/>
      <c r="V10" s="44"/>
      <c r="W10" s="44">
        <f>データ!Q6</f>
        <v>96.63</v>
      </c>
      <c r="X10" s="44"/>
      <c r="Y10" s="44"/>
      <c r="Z10" s="44"/>
      <c r="AA10" s="44"/>
      <c r="AB10" s="44"/>
      <c r="AC10" s="44"/>
      <c r="AD10" s="49">
        <f>データ!R6</f>
        <v>2160</v>
      </c>
      <c r="AE10" s="49"/>
      <c r="AF10" s="49"/>
      <c r="AG10" s="49"/>
      <c r="AH10" s="49"/>
      <c r="AI10" s="49"/>
      <c r="AJ10" s="49"/>
      <c r="AK10" s="2"/>
      <c r="AL10" s="49">
        <f>データ!V6</f>
        <v>1119</v>
      </c>
      <c r="AM10" s="49"/>
      <c r="AN10" s="49"/>
      <c r="AO10" s="49"/>
      <c r="AP10" s="49"/>
      <c r="AQ10" s="49"/>
      <c r="AR10" s="49"/>
      <c r="AS10" s="49"/>
      <c r="AT10" s="44">
        <f>データ!W6</f>
        <v>0.64</v>
      </c>
      <c r="AU10" s="44"/>
      <c r="AV10" s="44"/>
      <c r="AW10" s="44"/>
      <c r="AX10" s="44"/>
      <c r="AY10" s="44"/>
      <c r="AZ10" s="44"/>
      <c r="BA10" s="44"/>
      <c r="BB10" s="44">
        <f>データ!X6</f>
        <v>1748.44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122</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123</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TB+a1dfP5+/IyyEIUDX2S5J6/HkHnv6rWe2UOYz/w7W5cF5cUBlovYmj8rEVzythWYz7RnAC7sJftTp0GNxqWw==" saltValue="Ww3sJtyNNKIVrUa8jW0My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36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383562</v>
      </c>
      <c r="D6" s="32">
        <f t="shared" si="3"/>
        <v>47</v>
      </c>
      <c r="E6" s="32">
        <f t="shared" si="3"/>
        <v>17</v>
      </c>
      <c r="F6" s="32">
        <f t="shared" si="3"/>
        <v>5</v>
      </c>
      <c r="G6" s="32">
        <f t="shared" si="3"/>
        <v>0</v>
      </c>
      <c r="H6" s="32" t="str">
        <f t="shared" si="3"/>
        <v>愛媛県　上島町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16.07</v>
      </c>
      <c r="Q6" s="33">
        <f t="shared" si="3"/>
        <v>96.63</v>
      </c>
      <c r="R6" s="33">
        <f t="shared" si="3"/>
        <v>2160</v>
      </c>
      <c r="S6" s="33">
        <f t="shared" si="3"/>
        <v>7077</v>
      </c>
      <c r="T6" s="33">
        <f t="shared" si="3"/>
        <v>30.38</v>
      </c>
      <c r="U6" s="33">
        <f t="shared" si="3"/>
        <v>232.95</v>
      </c>
      <c r="V6" s="33">
        <f t="shared" si="3"/>
        <v>1119</v>
      </c>
      <c r="W6" s="33">
        <f t="shared" si="3"/>
        <v>0.64</v>
      </c>
      <c r="X6" s="33">
        <f t="shared" si="3"/>
        <v>1748.44</v>
      </c>
      <c r="Y6" s="34">
        <f>IF(Y7="",NA(),Y7)</f>
        <v>66.150000000000006</v>
      </c>
      <c r="Z6" s="34">
        <f t="shared" ref="Z6:AH6" si="4">IF(Z7="",NA(),Z7)</f>
        <v>67.84</v>
      </c>
      <c r="AA6" s="34">
        <f t="shared" si="4"/>
        <v>67.41</v>
      </c>
      <c r="AB6" s="34">
        <f t="shared" si="4"/>
        <v>67.05</v>
      </c>
      <c r="AC6" s="34">
        <f t="shared" si="4"/>
        <v>72.010000000000005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64.650000000000006</v>
      </c>
      <c r="BI6" s="34">
        <f t="shared" si="7"/>
        <v>18</v>
      </c>
      <c r="BJ6" s="34">
        <f t="shared" si="7"/>
        <v>0.28999999999999998</v>
      </c>
      <c r="BK6" s="34">
        <f t="shared" si="7"/>
        <v>1126.77</v>
      </c>
      <c r="BL6" s="34">
        <f t="shared" si="7"/>
        <v>1044.8</v>
      </c>
      <c r="BM6" s="34">
        <f t="shared" si="7"/>
        <v>1081.8</v>
      </c>
      <c r="BN6" s="34">
        <f t="shared" si="7"/>
        <v>974.93</v>
      </c>
      <c r="BO6" s="34">
        <f t="shared" si="7"/>
        <v>855.8</v>
      </c>
      <c r="BP6" s="33" t="str">
        <f>IF(BP7="","",IF(BP7="-","【-】","【"&amp;SUBSTITUTE(TEXT(BP7,"#,##0.00"),"-","△")&amp;"】"))</f>
        <v>【814.89】</v>
      </c>
      <c r="BQ6" s="34">
        <f>IF(BQ7="",NA(),BQ7)</f>
        <v>34.44</v>
      </c>
      <c r="BR6" s="34">
        <f t="shared" ref="BR6:BZ6" si="8">IF(BR7="",NA(),BR7)</f>
        <v>31.03</v>
      </c>
      <c r="BS6" s="34">
        <f t="shared" si="8"/>
        <v>36.119999999999997</v>
      </c>
      <c r="BT6" s="34">
        <f t="shared" si="8"/>
        <v>35.76</v>
      </c>
      <c r="BU6" s="34">
        <f t="shared" si="8"/>
        <v>40.85</v>
      </c>
      <c r="BV6" s="34">
        <f t="shared" si="8"/>
        <v>50.9</v>
      </c>
      <c r="BW6" s="34">
        <f t="shared" si="8"/>
        <v>50.82</v>
      </c>
      <c r="BX6" s="34">
        <f t="shared" si="8"/>
        <v>52.19</v>
      </c>
      <c r="BY6" s="34">
        <f t="shared" si="8"/>
        <v>55.32</v>
      </c>
      <c r="BZ6" s="34">
        <f t="shared" si="8"/>
        <v>59.8</v>
      </c>
      <c r="CA6" s="33" t="str">
        <f>IF(CA7="","",IF(CA7="-","【-】","【"&amp;SUBSTITUTE(TEXT(CA7,"#,##0.00"),"-","△")&amp;"】"))</f>
        <v>【60.64】</v>
      </c>
      <c r="CB6" s="34">
        <f>IF(CB7="",NA(),CB7)</f>
        <v>336.7</v>
      </c>
      <c r="CC6" s="34">
        <f t="shared" ref="CC6:CK6" si="9">IF(CC7="",NA(),CC7)</f>
        <v>388.28</v>
      </c>
      <c r="CD6" s="34">
        <f t="shared" si="9"/>
        <v>335.42</v>
      </c>
      <c r="CE6" s="34">
        <f t="shared" si="9"/>
        <v>337.81</v>
      </c>
      <c r="CF6" s="34">
        <f t="shared" si="9"/>
        <v>296.25</v>
      </c>
      <c r="CG6" s="34">
        <f t="shared" si="9"/>
        <v>293.27</v>
      </c>
      <c r="CH6" s="34">
        <f t="shared" si="9"/>
        <v>300.52</v>
      </c>
      <c r="CI6" s="34">
        <f t="shared" si="9"/>
        <v>296.14</v>
      </c>
      <c r="CJ6" s="34">
        <f t="shared" si="9"/>
        <v>283.17</v>
      </c>
      <c r="CK6" s="34">
        <f t="shared" si="9"/>
        <v>263.76</v>
      </c>
      <c r="CL6" s="33" t="str">
        <f>IF(CL7="","",IF(CL7="-","【-】","【"&amp;SUBSTITUTE(TEXT(CL7,"#,##0.00"),"-","△")&amp;"】"))</f>
        <v>【255.52】</v>
      </c>
      <c r="CM6" s="34">
        <f>IF(CM7="",NA(),CM7)</f>
        <v>49.8</v>
      </c>
      <c r="CN6" s="34">
        <f t="shared" ref="CN6:CV6" si="10">IF(CN7="",NA(),CN7)</f>
        <v>49.01</v>
      </c>
      <c r="CO6" s="34">
        <f t="shared" si="10"/>
        <v>49.4</v>
      </c>
      <c r="CP6" s="34">
        <f t="shared" si="10"/>
        <v>50.99</v>
      </c>
      <c r="CQ6" s="34">
        <f t="shared" si="10"/>
        <v>50</v>
      </c>
      <c r="CR6" s="34">
        <f t="shared" si="10"/>
        <v>53.78</v>
      </c>
      <c r="CS6" s="34">
        <f t="shared" si="10"/>
        <v>53.24</v>
      </c>
      <c r="CT6" s="34">
        <f t="shared" si="10"/>
        <v>52.31</v>
      </c>
      <c r="CU6" s="34">
        <f t="shared" si="10"/>
        <v>60.65</v>
      </c>
      <c r="CV6" s="34">
        <f t="shared" si="10"/>
        <v>51.75</v>
      </c>
      <c r="CW6" s="33" t="str">
        <f>IF(CW7="","",IF(CW7="-","【-】","【"&amp;SUBSTITUTE(TEXT(CW7,"#,##0.00"),"-","△")&amp;"】"))</f>
        <v>【52.49】</v>
      </c>
      <c r="CX6" s="34">
        <f>IF(CX7="",NA(),CX7)</f>
        <v>90.13</v>
      </c>
      <c r="CY6" s="34">
        <f t="shared" ref="CY6:DG6" si="11">IF(CY7="",NA(),CY7)</f>
        <v>89.13</v>
      </c>
      <c r="CZ6" s="34">
        <f t="shared" si="11"/>
        <v>92.41</v>
      </c>
      <c r="DA6" s="34">
        <f t="shared" si="11"/>
        <v>90.05</v>
      </c>
      <c r="DB6" s="34">
        <f t="shared" si="11"/>
        <v>91.06</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383562</v>
      </c>
      <c r="D7" s="36">
        <v>47</v>
      </c>
      <c r="E7" s="36">
        <v>17</v>
      </c>
      <c r="F7" s="36">
        <v>5</v>
      </c>
      <c r="G7" s="36">
        <v>0</v>
      </c>
      <c r="H7" s="36" t="s">
        <v>109</v>
      </c>
      <c r="I7" s="36" t="s">
        <v>110</v>
      </c>
      <c r="J7" s="36" t="s">
        <v>111</v>
      </c>
      <c r="K7" s="36" t="s">
        <v>112</v>
      </c>
      <c r="L7" s="36" t="s">
        <v>113</v>
      </c>
      <c r="M7" s="36" t="s">
        <v>114</v>
      </c>
      <c r="N7" s="37" t="s">
        <v>115</v>
      </c>
      <c r="O7" s="37" t="s">
        <v>116</v>
      </c>
      <c r="P7" s="37">
        <v>16.07</v>
      </c>
      <c r="Q7" s="37">
        <v>96.63</v>
      </c>
      <c r="R7" s="37">
        <v>2160</v>
      </c>
      <c r="S7" s="37">
        <v>7077</v>
      </c>
      <c r="T7" s="37">
        <v>30.38</v>
      </c>
      <c r="U7" s="37">
        <v>232.95</v>
      </c>
      <c r="V7" s="37">
        <v>1119</v>
      </c>
      <c r="W7" s="37">
        <v>0.64</v>
      </c>
      <c r="X7" s="37">
        <v>1748.44</v>
      </c>
      <c r="Y7" s="37">
        <v>66.150000000000006</v>
      </c>
      <c r="Z7" s="37">
        <v>67.84</v>
      </c>
      <c r="AA7" s="37">
        <v>67.41</v>
      </c>
      <c r="AB7" s="37">
        <v>67.05</v>
      </c>
      <c r="AC7" s="37">
        <v>72.010000000000005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64.650000000000006</v>
      </c>
      <c r="BI7" s="37">
        <v>18</v>
      </c>
      <c r="BJ7" s="37">
        <v>0.28999999999999998</v>
      </c>
      <c r="BK7" s="37">
        <v>1126.77</v>
      </c>
      <c r="BL7" s="37">
        <v>1044.8</v>
      </c>
      <c r="BM7" s="37">
        <v>1081.8</v>
      </c>
      <c r="BN7" s="37">
        <v>974.93</v>
      </c>
      <c r="BO7" s="37">
        <v>855.8</v>
      </c>
      <c r="BP7" s="37">
        <v>814.89</v>
      </c>
      <c r="BQ7" s="37">
        <v>34.44</v>
      </c>
      <c r="BR7" s="37">
        <v>31.03</v>
      </c>
      <c r="BS7" s="37">
        <v>36.119999999999997</v>
      </c>
      <c r="BT7" s="37">
        <v>35.76</v>
      </c>
      <c r="BU7" s="37">
        <v>40.85</v>
      </c>
      <c r="BV7" s="37">
        <v>50.9</v>
      </c>
      <c r="BW7" s="37">
        <v>50.82</v>
      </c>
      <c r="BX7" s="37">
        <v>52.19</v>
      </c>
      <c r="BY7" s="37">
        <v>55.32</v>
      </c>
      <c r="BZ7" s="37">
        <v>59.8</v>
      </c>
      <c r="CA7" s="37">
        <v>60.64</v>
      </c>
      <c r="CB7" s="37">
        <v>336.7</v>
      </c>
      <c r="CC7" s="37">
        <v>388.28</v>
      </c>
      <c r="CD7" s="37">
        <v>335.42</v>
      </c>
      <c r="CE7" s="37">
        <v>337.81</v>
      </c>
      <c r="CF7" s="37">
        <v>296.25</v>
      </c>
      <c r="CG7" s="37">
        <v>293.27</v>
      </c>
      <c r="CH7" s="37">
        <v>300.52</v>
      </c>
      <c r="CI7" s="37">
        <v>296.14</v>
      </c>
      <c r="CJ7" s="37">
        <v>283.17</v>
      </c>
      <c r="CK7" s="37">
        <v>263.76</v>
      </c>
      <c r="CL7" s="37">
        <v>255.52</v>
      </c>
      <c r="CM7" s="37">
        <v>49.8</v>
      </c>
      <c r="CN7" s="37">
        <v>49.01</v>
      </c>
      <c r="CO7" s="37">
        <v>49.4</v>
      </c>
      <c r="CP7" s="37">
        <v>50.99</v>
      </c>
      <c r="CQ7" s="37">
        <v>50</v>
      </c>
      <c r="CR7" s="37">
        <v>53.78</v>
      </c>
      <c r="CS7" s="37">
        <v>53.24</v>
      </c>
      <c r="CT7" s="37">
        <v>52.31</v>
      </c>
      <c r="CU7" s="37">
        <v>60.65</v>
      </c>
      <c r="CV7" s="37">
        <v>51.75</v>
      </c>
      <c r="CW7" s="37">
        <v>52.49</v>
      </c>
      <c r="CX7" s="37">
        <v>90.13</v>
      </c>
      <c r="CY7" s="37">
        <v>89.13</v>
      </c>
      <c r="CZ7" s="37">
        <v>92.41</v>
      </c>
      <c r="DA7" s="37">
        <v>90.05</v>
      </c>
      <c r="DB7" s="37">
        <v>91.06</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2019-02-26T07:59:16Z</cp:lastPrinted>
  <dcterms:created xsi:type="dcterms:W3CDTF">2018-12-03T09:29:21Z</dcterms:created>
  <dcterms:modified xsi:type="dcterms:W3CDTF">2019-02-26T07:59:20Z</dcterms:modified>
  <cp:category/>
</cp:coreProperties>
</file>