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ELVUnft7rGJLHg1vF0UjjqlwPNsvIxeCex1EbKWfbd7TOqYoyDbR2TsCaDx5M+6tlFFE5twSHi9K5qBLhnnIw==" workbookSaltValue="e68Tuc6aqQKGw/2+g3taQA==" workbookSpinCount="100000" lockStructure="1"/>
  <bookViews>
    <workbookView xWindow="0" yWindow="30" windowWidth="15360" windowHeight="760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B10" i="5" l="1"/>
  <c r="F10" i="5"/>
  <c r="C10" i="5"/>
  <c r="D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<sst xmlns="http://schemas.openxmlformats.org/spreadsheetml/2006/main" count="240" uniqueCount="127">
  <si>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</si>
  <si>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</si>
  <si>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</si>
  <si>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</si>
  <si>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</si>
  <si>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</si>
  <si>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</si>
  <si>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</si>
  <si>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</si>
  <si>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</si>
  <si>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</si>
  <si>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</si>
  <si>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</si>
  <si>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</si>
  <si>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</si>
  <si>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</si>
  <si>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</si>
  <si>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</si>
  <si>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</si>
  <si>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</si>
  <si>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</si>
  <si>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</si>
  <si>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</si>
  <si>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</si>
  <si>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</si>
  <si>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</si>
  <si>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</si>
  <si>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</si>
  <si>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</si>
  <si>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</si>
  <si>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</si>
  <si>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</si>
  <si>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</si>
  <si>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</si>
  <si>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</si>
  <si>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</si>
  <si>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</si>
  <si>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</si>
  <si>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</si>
  <si>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</si>
  <si>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</si>
  <si>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</si>
  <si>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</si>
  <si>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</si>
  <si>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</si>
  <si>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</si>
  <si>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</si>
  <si>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</si>
  <si>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</si>
  <si>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</si>
  <si>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</si>
  <si>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</si>
  <si>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</si>
  <si>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</si>
  <si>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</si>
  <si>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</si>
  <si>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</si>
  <si>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</si>
  <si>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</si>
  <si>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</si>
  <si>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</si>
  <si>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</si>
  <si>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</si>
  <si>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</si>
  <si>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</si>
  <si>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</si>
  <si>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</si>
  <si>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</si>
  <si>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</si>
  <si>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</si>
  <si>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</si>
  <si>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</si>
  <si>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</si>
  <si>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</si>
  <si>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</si>
  <si>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</si>
  <si>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</si>
  <si>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</si>
  <si>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</si>
  <si>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</si>
  <si>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</si>
  <si>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</si>
  <si>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</si>
  <si>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</si>
  <si>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</si>
  <si>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</si>
  <si>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</si>
  <si>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</si>
  <si>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</si>
  <si>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</si>
  <si>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</si>
  <si>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</si>
  <si>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</si>
  <si>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</si>
  <si>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</si>
  <si>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</si>
  <si>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</si>
  <si>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</si>
  <si>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</si>
  <si>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</si>
  <si>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</si>
  <si>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</si>
  <si>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</si>
  <si>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</si>
  <si>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</si>
  <si>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</si>
  <si>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</si>
  <si>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</si>
  <si>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</si>
  <si>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</si>
  <si>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</si>
  <si>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</si>
  <si>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</si>
  <si>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</si>
  <si>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</si>
  <si>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</si>
  <si>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</si>
  <si>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</si>
  <si>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</si>
  <si>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</si>
  <si>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</si>
  <si>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</si>
  <si>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</si>
  <si>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</si>
  <si>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たため、施設使用率については使用率が30%も満たない状態となっているが今後接続率が上昇することで施設使用率の上昇が見込まれる。
　汚水処理原価については機械設備の更新等が少なかったため類似団体と比較して低くなっている。
　しかし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53" eb="54">
      <t>ヒ</t>
    </rPh>
    <rPh sb="60" eb="61">
      <t>オヨ</t>
    </rPh>
    <rPh sb="161" eb="163">
      <t>シセツ</t>
    </rPh>
    <rPh sb="163" eb="165">
      <t>シヨウ</t>
    </rPh>
    <rPh sb="165" eb="166">
      <t>リツ</t>
    </rPh>
    <rPh sb="167" eb="169">
      <t>ジョウショウ</t>
    </rPh>
    <rPh sb="210" eb="212">
      <t>ヒカク</t>
    </rPh>
    <rPh sb="214" eb="215">
      <t>ヒク</t>
    </rPh>
    <rPh sb="227" eb="229">
      <t>ショリ</t>
    </rPh>
    <rPh sb="229" eb="232">
      <t>キキルイ</t>
    </rPh>
    <rPh sb="233" eb="235">
      <t>ケイネン</t>
    </rPh>
    <rPh sb="235" eb="237">
      <t>レッカ</t>
    </rPh>
    <rPh sb="237" eb="238">
      <t>オヨ</t>
    </rPh>
    <rPh sb="309" eb="311">
      <t>ケイヒ</t>
    </rPh>
    <rPh sb="311" eb="313">
      <t>カイシュウ</t>
    </rPh>
    <rPh sb="313" eb="314">
      <t>リツ</t>
    </rPh>
    <rPh sb="315" eb="317">
      <t>テイカ</t>
    </rPh>
    <phoneticPr fontId="4"/>
  </si>
  <si>
    <t>　使用料収入のみでの事業会計が賄われないため、一般会計からの繰入等の収益で賄っているが、平成28年度に整備区域全域の供用が完了しており、今後新たな設備投資を行う予定はない。そのため今後、企業債残高は減少していく傾向であること、接続率の上昇が見込まれること及び料金改定を行ったため使用料収入増が見込まれる。
　管渠の老朽化については、整備年度が新しいため、施設及び管渠等の更新を行なっていないが、下水浄化センター等の処理施設及び機器類の老朽化に対応していくために長寿命化計画等を一部施設において策定しており、計画的な設備の更新を順次行うことにより、健全な経営を目指していきたい。</t>
    <rPh sb="117" eb="119">
      <t>ジョウショウ</t>
    </rPh>
    <phoneticPr fontId="4"/>
  </si>
  <si>
    <t>③管渠改善率については整備年度が新しいため法定耐用年数を超える管渠がなく更新等を行っていないが、不明水等が流入しておりポンプ等の機器類に負荷をかけているため、流入箇所の特定を行い、対処していく予定である。また、下水浄化センターの施設、処理機器類に関しては設置当初から機器等の更新を行わず経年劣化による故障等が見受けられることから、機器類の長寿命化計画等を策定しており、順次長寿命化を行っていく予定である。</t>
    <rPh sb="48" eb="50">
      <t>フメイ</t>
    </rPh>
    <rPh sb="50" eb="51">
      <t>ミズ</t>
    </rPh>
    <rPh sb="51" eb="52">
      <t>トウ</t>
    </rPh>
    <rPh sb="53" eb="55">
      <t>リュウニュウ</t>
    </rPh>
    <rPh sb="62" eb="63">
      <t>トウ</t>
    </rPh>
    <rPh sb="64" eb="67">
      <t>キキルイ</t>
    </rPh>
    <rPh sb="68" eb="70">
      <t>フカ</t>
    </rPh>
    <rPh sb="79" eb="81">
      <t>リュウニュウ</t>
    </rPh>
    <rPh sb="81" eb="83">
      <t>カショ</t>
    </rPh>
    <rPh sb="84" eb="86">
      <t>トクテイ</t>
    </rPh>
    <rPh sb="87" eb="88">
      <t>オコナ</t>
    </rPh>
    <rPh sb="90" eb="92">
      <t>タイショ</t>
    </rPh>
    <rPh sb="96" eb="9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</si>
</sst>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D8-4799-B4FB-F0EAD940F71F}"/>
            </c:ext>
          </c:extLst>
        </c:ser>
        <c:dLbls>
          <c:showLegendKey val="0"/>
          <c:showVal val="0"/>
          <c:showCatName val="0"/>
          <c:showSerName val="0"/>
          <c:showPercent val="0"/>
          <c:showBubbleSize val="0"/>
        </c:dLbls>
        <c:gapWidth val="150"/>
        <c:axId val="121161600"/>
        <c:axId val="12126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4ED8-4799-B4FB-F0EAD940F71F}"/>
            </c:ext>
          </c:extLst>
        </c:ser>
        <c:dLbls>
          <c:showLegendKey val="0"/>
          <c:showVal val="0"/>
          <c:showCatName val="0"/>
          <c:showSerName val="0"/>
          <c:showPercent val="0"/>
          <c:showBubbleSize val="0"/>
        </c:dLbls>
        <c:marker val="1"/>
        <c:smooth val="0"/>
        <c:axId val="121161600"/>
        <c:axId val="121263232"/>
      </c:lineChart>
      <c:dateAx>
        <c:axId val="121161600"/>
        <c:scaling>
          <c:orientation val="minMax"/>
        </c:scaling>
        <c:delete val="1"/>
        <c:axPos val="b"/>
        <c:numFmt formatCode="ge" sourceLinked="1"/>
        <c:majorTickMark val="none"/>
        <c:minorTickMark val="none"/>
        <c:tickLblPos val="none"/>
        <c:crossAx val="121263232"/>
        <c:crosses val="autoZero"/>
        <c:auto val="1"/>
        <c:lblOffset val="100"/>
        <c:baseTimeUnit val="years"/>
      </c:dateAx>
      <c:valAx>
        <c:axId val="1212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25.87</c:v>
                </c:pt>
                <c:pt idx="1">
                  <c:v>27.17</c:v>
                </c:pt>
                <c:pt idx="2">
                  <c:v>28.35</c:v>
                </c:pt>
                <c:pt idx="3">
                  <c:v>29.17</c:v>
                </c:pt>
                <c:pt idx="4">
                  <c:v>29.17</c:v>
                </c:pt>
              </c:numCache>
            </c:numRef>
          </c:val>
          <c:extLst xmlns:c16r2="http://schemas.microsoft.com/office/drawing/2015/06/chart">
            <c:ext xmlns:c16="http://schemas.microsoft.com/office/drawing/2014/chart" uri="{C3380CC4-5D6E-409C-BE32-E72D297353CC}">
              <c16:uniqueId val="{00000000-809E-4DD9-9BFD-BA1776E80091}"/>
            </c:ext>
          </c:extLst>
        </c:ser>
        <c:dLbls>
          <c:showLegendKey val="0"/>
          <c:showVal val="0"/>
          <c:showCatName val="0"/>
          <c:showSerName val="0"/>
          <c:showPercent val="0"/>
          <c:showBubbleSize val="0"/>
        </c:dLbls>
        <c:gapWidth val="150"/>
        <c:axId val="251774080"/>
        <c:axId val="25177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809E-4DD9-9BFD-BA1776E80091}"/>
            </c:ext>
          </c:extLst>
        </c:ser>
        <c:dLbls>
          <c:showLegendKey val="0"/>
          <c:showVal val="0"/>
          <c:showCatName val="0"/>
          <c:showSerName val="0"/>
          <c:showPercent val="0"/>
          <c:showBubbleSize val="0"/>
        </c:dLbls>
        <c:marker val="1"/>
        <c:smooth val="0"/>
        <c:axId val="251774080"/>
        <c:axId val="251776000"/>
      </c:lineChart>
      <c:dateAx>
        <c:axId val="251774080"/>
        <c:scaling>
          <c:orientation val="minMax"/>
        </c:scaling>
        <c:delete val="1"/>
        <c:axPos val="b"/>
        <c:numFmt formatCode="ge" sourceLinked="1"/>
        <c:majorTickMark val="none"/>
        <c:minorTickMark val="none"/>
        <c:tickLblPos val="none"/>
        <c:crossAx val="251776000"/>
        <c:crosses val="autoZero"/>
        <c:auto val="1"/>
        <c:lblOffset val="100"/>
        <c:baseTimeUnit val="years"/>
      </c:dateAx>
      <c:valAx>
        <c:axId val="2517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7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68.239999999999995</c:v>
                </c:pt>
                <c:pt idx="1">
                  <c:v>64.87</c:v>
                </c:pt>
                <c:pt idx="2">
                  <c:v>67.38</c:v>
                </c:pt>
                <c:pt idx="3">
                  <c:v>72.59</c:v>
                </c:pt>
                <c:pt idx="4">
                  <c:v>64.760000000000005</c:v>
                </c:pt>
              </c:numCache>
            </c:numRef>
          </c:val>
          <c:extLst xmlns:c16r2="http://schemas.microsoft.com/office/drawing/2015/06/chart">
            <c:ext xmlns:c16="http://schemas.microsoft.com/office/drawing/2014/chart" uri="{C3380CC4-5D6E-409C-BE32-E72D297353CC}">
              <c16:uniqueId val="{00000000-1D74-4C6E-93E2-7EE2C4C62782}"/>
            </c:ext>
          </c:extLst>
        </c:ser>
        <c:dLbls>
          <c:showLegendKey val="0"/>
          <c:showVal val="0"/>
          <c:showCatName val="0"/>
          <c:showSerName val="0"/>
          <c:showPercent val="0"/>
          <c:showBubbleSize val="0"/>
        </c:dLbls>
        <c:gapWidth val="150"/>
        <c:axId val="267908608"/>
        <c:axId val="26791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1D74-4C6E-93E2-7EE2C4C62782}"/>
            </c:ext>
          </c:extLst>
        </c:ser>
        <c:dLbls>
          <c:showLegendKey val="0"/>
          <c:showVal val="0"/>
          <c:showCatName val="0"/>
          <c:showSerName val="0"/>
          <c:showPercent val="0"/>
          <c:showBubbleSize val="0"/>
        </c:dLbls>
        <c:marker val="1"/>
        <c:smooth val="0"/>
        <c:axId val="267908608"/>
        <c:axId val="267910528"/>
      </c:lineChart>
      <c:dateAx>
        <c:axId val="267908608"/>
        <c:scaling>
          <c:orientation val="minMax"/>
        </c:scaling>
        <c:delete val="1"/>
        <c:axPos val="b"/>
        <c:numFmt formatCode="ge" sourceLinked="1"/>
        <c:majorTickMark val="none"/>
        <c:minorTickMark val="none"/>
        <c:tickLblPos val="none"/>
        <c:crossAx val="267910528"/>
        <c:crosses val="autoZero"/>
        <c:auto val="1"/>
        <c:lblOffset val="100"/>
        <c:baseTimeUnit val="years"/>
      </c:dateAx>
      <c:valAx>
        <c:axId val="2679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9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55.93</c:v>
                </c:pt>
                <c:pt idx="1">
                  <c:v>56.03</c:v>
                </c:pt>
                <c:pt idx="2">
                  <c:v>56.58</c:v>
                </c:pt>
                <c:pt idx="3">
                  <c:v>99.98</c:v>
                </c:pt>
                <c:pt idx="4">
                  <c:v>99.99</c:v>
                </c:pt>
              </c:numCache>
            </c:numRef>
          </c:val>
          <c:extLst xmlns:c16r2="http://schemas.microsoft.com/office/drawing/2015/06/chart">
            <c:ext xmlns:c16="http://schemas.microsoft.com/office/drawing/2014/chart" uri="{C3380CC4-5D6E-409C-BE32-E72D297353CC}">
              <c16:uniqueId val="{00000000-3C9D-4412-A0AB-F94C2D33CCD4}"/>
            </c:ext>
          </c:extLst>
        </c:ser>
        <c:dLbls>
          <c:showLegendKey val="0"/>
          <c:showVal val="0"/>
          <c:showCatName val="0"/>
          <c:showSerName val="0"/>
          <c:showPercent val="0"/>
          <c:showBubbleSize val="0"/>
        </c:dLbls>
        <c:gapWidth val="150"/>
        <c:axId val="163158272"/>
        <c:axId val="16334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9D-4412-A0AB-F94C2D33CCD4}"/>
            </c:ext>
          </c:extLst>
        </c:ser>
        <c:dLbls>
          <c:showLegendKey val="0"/>
          <c:showVal val="0"/>
          <c:showCatName val="0"/>
          <c:showSerName val="0"/>
          <c:showPercent val="0"/>
          <c:showBubbleSize val="0"/>
        </c:dLbls>
        <c:marker val="1"/>
        <c:smooth val="0"/>
        <c:axId val="163158272"/>
        <c:axId val="163344768"/>
      </c:lineChart>
      <c:dateAx>
        <c:axId val="163158272"/>
        <c:scaling>
          <c:orientation val="minMax"/>
        </c:scaling>
        <c:delete val="1"/>
        <c:axPos val="b"/>
        <c:numFmt formatCode="ge" sourceLinked="1"/>
        <c:majorTickMark val="none"/>
        <c:minorTickMark val="none"/>
        <c:tickLblPos val="none"/>
        <c:crossAx val="163344768"/>
        <c:crosses val="autoZero"/>
        <c:auto val="1"/>
        <c:lblOffset val="100"/>
        <c:baseTimeUnit val="years"/>
      </c:dateAx>
      <c:valAx>
        <c:axId val="1633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D4-4AD1-9544-EAF2D703D821}"/>
            </c:ext>
          </c:extLst>
        </c:ser>
        <c:dLbls>
          <c:showLegendKey val="0"/>
          <c:showVal val="0"/>
          <c:showCatName val="0"/>
          <c:showSerName val="0"/>
          <c:showPercent val="0"/>
          <c:showBubbleSize val="0"/>
        </c:dLbls>
        <c:gapWidth val="150"/>
        <c:axId val="191078784"/>
        <c:axId val="1916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D4-4AD1-9544-EAF2D703D821}"/>
            </c:ext>
          </c:extLst>
        </c:ser>
        <c:dLbls>
          <c:showLegendKey val="0"/>
          <c:showVal val="0"/>
          <c:showCatName val="0"/>
          <c:showSerName val="0"/>
          <c:showPercent val="0"/>
          <c:showBubbleSize val="0"/>
        </c:dLbls>
        <c:marker val="1"/>
        <c:smooth val="0"/>
        <c:axId val="191078784"/>
        <c:axId val="191677184"/>
      </c:lineChart>
      <c:dateAx>
        <c:axId val="191078784"/>
        <c:scaling>
          <c:orientation val="minMax"/>
        </c:scaling>
        <c:delete val="1"/>
        <c:axPos val="b"/>
        <c:numFmt formatCode="ge" sourceLinked="1"/>
        <c:majorTickMark val="none"/>
        <c:minorTickMark val="none"/>
        <c:tickLblPos val="none"/>
        <c:crossAx val="191677184"/>
        <c:crosses val="autoZero"/>
        <c:auto val="1"/>
        <c:lblOffset val="100"/>
        <c:baseTimeUnit val="years"/>
      </c:dateAx>
      <c:valAx>
        <c:axId val="1916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AA-441A-8E18-0C61D9A5EAE4}"/>
            </c:ext>
          </c:extLst>
        </c:ser>
        <c:dLbls>
          <c:showLegendKey val="0"/>
          <c:showVal val="0"/>
          <c:showCatName val="0"/>
          <c:showSerName val="0"/>
          <c:showPercent val="0"/>
          <c:showBubbleSize val="0"/>
        </c:dLbls>
        <c:gapWidth val="150"/>
        <c:axId val="204133120"/>
        <c:axId val="2041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AA-441A-8E18-0C61D9A5EAE4}"/>
            </c:ext>
          </c:extLst>
        </c:ser>
        <c:dLbls>
          <c:showLegendKey val="0"/>
          <c:showVal val="0"/>
          <c:showCatName val="0"/>
          <c:showSerName val="0"/>
          <c:showPercent val="0"/>
          <c:showBubbleSize val="0"/>
        </c:dLbls>
        <c:marker val="1"/>
        <c:smooth val="0"/>
        <c:axId val="204133120"/>
        <c:axId val="204153600"/>
      </c:lineChart>
      <c:dateAx>
        <c:axId val="204133120"/>
        <c:scaling>
          <c:orientation val="minMax"/>
        </c:scaling>
        <c:delete val="1"/>
        <c:axPos val="b"/>
        <c:numFmt formatCode="ge" sourceLinked="1"/>
        <c:majorTickMark val="none"/>
        <c:minorTickMark val="none"/>
        <c:tickLblPos val="none"/>
        <c:crossAx val="204153600"/>
        <c:crosses val="autoZero"/>
        <c:auto val="1"/>
        <c:lblOffset val="100"/>
        <c:baseTimeUnit val="years"/>
      </c:dateAx>
      <c:valAx>
        <c:axId val="2041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68-4A95-9FDE-EC42343EED1A}"/>
            </c:ext>
          </c:extLst>
        </c:ser>
        <c:dLbls>
          <c:showLegendKey val="0"/>
          <c:showVal val="0"/>
          <c:showCatName val="0"/>
          <c:showSerName val="0"/>
          <c:showPercent val="0"/>
          <c:showBubbleSize val="0"/>
        </c:dLbls>
        <c:gapWidth val="150"/>
        <c:axId val="204594176"/>
        <c:axId val="2050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68-4A95-9FDE-EC42343EED1A}"/>
            </c:ext>
          </c:extLst>
        </c:ser>
        <c:dLbls>
          <c:showLegendKey val="0"/>
          <c:showVal val="0"/>
          <c:showCatName val="0"/>
          <c:showSerName val="0"/>
          <c:showPercent val="0"/>
          <c:showBubbleSize val="0"/>
        </c:dLbls>
        <c:marker val="1"/>
        <c:smooth val="0"/>
        <c:axId val="204594176"/>
        <c:axId val="205022720"/>
      </c:lineChart>
      <c:dateAx>
        <c:axId val="204594176"/>
        <c:scaling>
          <c:orientation val="minMax"/>
        </c:scaling>
        <c:delete val="1"/>
        <c:axPos val="b"/>
        <c:numFmt formatCode="ge" sourceLinked="1"/>
        <c:majorTickMark val="none"/>
        <c:minorTickMark val="none"/>
        <c:tickLblPos val="none"/>
        <c:crossAx val="205022720"/>
        <c:crosses val="autoZero"/>
        <c:auto val="1"/>
        <c:lblOffset val="100"/>
        <c:baseTimeUnit val="years"/>
      </c:dateAx>
      <c:valAx>
        <c:axId val="2050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2D-4494-97CF-3A59E3F05CED}"/>
            </c:ext>
          </c:extLst>
        </c:ser>
        <c:dLbls>
          <c:showLegendKey val="0"/>
          <c:showVal val="0"/>
          <c:showCatName val="0"/>
          <c:showSerName val="0"/>
          <c:showPercent val="0"/>
          <c:showBubbleSize val="0"/>
        </c:dLbls>
        <c:gapWidth val="150"/>
        <c:axId val="205339648"/>
        <c:axId val="2055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2D-4494-97CF-3A59E3F05CED}"/>
            </c:ext>
          </c:extLst>
        </c:ser>
        <c:dLbls>
          <c:showLegendKey val="0"/>
          <c:showVal val="0"/>
          <c:showCatName val="0"/>
          <c:showSerName val="0"/>
          <c:showPercent val="0"/>
          <c:showBubbleSize val="0"/>
        </c:dLbls>
        <c:marker val="1"/>
        <c:smooth val="0"/>
        <c:axId val="205339648"/>
        <c:axId val="205559296"/>
      </c:lineChart>
      <c:dateAx>
        <c:axId val="205339648"/>
        <c:scaling>
          <c:orientation val="minMax"/>
        </c:scaling>
        <c:delete val="1"/>
        <c:axPos val="b"/>
        <c:numFmt formatCode="ge" sourceLinked="1"/>
        <c:majorTickMark val="none"/>
        <c:minorTickMark val="none"/>
        <c:tickLblPos val="none"/>
        <c:crossAx val="205559296"/>
        <c:crosses val="autoZero"/>
        <c:auto val="1"/>
        <c:lblOffset val="100"/>
        <c:baseTimeUnit val="years"/>
      </c:dateAx>
      <c:valAx>
        <c:axId val="2055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2487.0500000000002</c:v>
                </c:pt>
                <c:pt idx="3">
                  <c:v>0</c:v>
                </c:pt>
                <c:pt idx="4">
                  <c:v>0</c:v>
                </c:pt>
              </c:numCache>
            </c:numRef>
          </c:val>
          <c:extLst xmlns:c16r2="http://schemas.microsoft.com/office/drawing/2015/06/chart">
            <c:ext xmlns:c16="http://schemas.microsoft.com/office/drawing/2014/chart" uri="{C3380CC4-5D6E-409C-BE32-E72D297353CC}">
              <c16:uniqueId val="{00000000-7B51-42D2-BDAA-3DF241101908}"/>
            </c:ext>
          </c:extLst>
        </c:ser>
        <c:dLbls>
          <c:showLegendKey val="0"/>
          <c:showVal val="0"/>
          <c:showCatName val="0"/>
          <c:showSerName val="0"/>
          <c:showPercent val="0"/>
          <c:showBubbleSize val="0"/>
        </c:dLbls>
        <c:gapWidth val="150"/>
        <c:axId val="205888896"/>
        <c:axId val="24707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7B51-42D2-BDAA-3DF241101908}"/>
            </c:ext>
          </c:extLst>
        </c:ser>
        <c:dLbls>
          <c:showLegendKey val="0"/>
          <c:showVal val="0"/>
          <c:showCatName val="0"/>
          <c:showSerName val="0"/>
          <c:showPercent val="0"/>
          <c:showBubbleSize val="0"/>
        </c:dLbls>
        <c:marker val="1"/>
        <c:smooth val="0"/>
        <c:axId val="205888896"/>
        <c:axId val="247076352"/>
      </c:lineChart>
      <c:dateAx>
        <c:axId val="205888896"/>
        <c:scaling>
          <c:orientation val="minMax"/>
        </c:scaling>
        <c:delete val="1"/>
        <c:axPos val="b"/>
        <c:numFmt formatCode="ge" sourceLinked="1"/>
        <c:majorTickMark val="none"/>
        <c:minorTickMark val="none"/>
        <c:tickLblPos val="none"/>
        <c:crossAx val="247076352"/>
        <c:crosses val="autoZero"/>
        <c:auto val="1"/>
        <c:lblOffset val="100"/>
        <c:baseTimeUnit val="years"/>
      </c:dateAx>
      <c:valAx>
        <c:axId val="2470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47.06</c:v>
                </c:pt>
                <c:pt idx="1">
                  <c:v>48.91</c:v>
                </c:pt>
                <c:pt idx="2">
                  <c:v>35.770000000000003</c:v>
                </c:pt>
                <c:pt idx="3">
                  <c:v>57.25</c:v>
                </c:pt>
                <c:pt idx="4">
                  <c:v>68.28</c:v>
                </c:pt>
              </c:numCache>
            </c:numRef>
          </c:val>
          <c:extLst xmlns:c16r2="http://schemas.microsoft.com/office/drawing/2015/06/chart">
            <c:ext xmlns:c16="http://schemas.microsoft.com/office/drawing/2014/chart" uri="{C3380CC4-5D6E-409C-BE32-E72D297353CC}">
              <c16:uniqueId val="{00000000-90A7-4BD2-891D-A51F5220FC36}"/>
            </c:ext>
          </c:extLst>
        </c:ser>
        <c:dLbls>
          <c:showLegendKey val="0"/>
          <c:showVal val="0"/>
          <c:showCatName val="0"/>
          <c:showSerName val="0"/>
          <c:showPercent val="0"/>
          <c:showBubbleSize val="0"/>
        </c:dLbls>
        <c:gapWidth val="150"/>
        <c:axId val="247379456"/>
        <c:axId val="24774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90A7-4BD2-891D-A51F5220FC36}"/>
            </c:ext>
          </c:extLst>
        </c:ser>
        <c:dLbls>
          <c:showLegendKey val="0"/>
          <c:showVal val="0"/>
          <c:showCatName val="0"/>
          <c:showSerName val="0"/>
          <c:showPercent val="0"/>
          <c:showBubbleSize val="0"/>
        </c:dLbls>
        <c:marker val="1"/>
        <c:smooth val="0"/>
        <c:axId val="247379456"/>
        <c:axId val="247740288"/>
      </c:lineChart>
      <c:dateAx>
        <c:axId val="247379456"/>
        <c:scaling>
          <c:orientation val="minMax"/>
        </c:scaling>
        <c:delete val="1"/>
        <c:axPos val="b"/>
        <c:numFmt formatCode="ge" sourceLinked="1"/>
        <c:majorTickMark val="none"/>
        <c:minorTickMark val="none"/>
        <c:tickLblPos val="none"/>
        <c:crossAx val="247740288"/>
        <c:crosses val="autoZero"/>
        <c:auto val="1"/>
        <c:lblOffset val="100"/>
        <c:baseTimeUnit val="years"/>
      </c:dateAx>
      <c:valAx>
        <c:axId val="2477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283.33999999999997</c:v>
                </c:pt>
                <c:pt idx="1">
                  <c:v>272.64</c:v>
                </c:pt>
                <c:pt idx="2">
                  <c:v>374.44</c:v>
                </c:pt>
                <c:pt idx="3">
                  <c:v>233.23</c:v>
                </c:pt>
                <c:pt idx="4">
                  <c:v>198.03</c:v>
                </c:pt>
              </c:numCache>
            </c:numRef>
          </c:val>
          <c:extLst xmlns:c16r2="http://schemas.microsoft.com/office/drawing/2015/06/chart">
            <c:ext xmlns:c16="http://schemas.microsoft.com/office/drawing/2014/chart" uri="{C3380CC4-5D6E-409C-BE32-E72D297353CC}">
              <c16:uniqueId val="{00000000-A682-4789-87B2-25139E45C227}"/>
            </c:ext>
          </c:extLst>
        </c:ser>
        <c:dLbls>
          <c:showLegendKey val="0"/>
          <c:showVal val="0"/>
          <c:showCatName val="0"/>
          <c:showSerName val="0"/>
          <c:showPercent val="0"/>
          <c:showBubbleSize val="0"/>
        </c:dLbls>
        <c:gapWidth val="150"/>
        <c:axId val="249124736"/>
        <c:axId val="24914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A682-4789-87B2-25139E45C227}"/>
            </c:ext>
          </c:extLst>
        </c:ser>
        <c:dLbls>
          <c:showLegendKey val="0"/>
          <c:showVal val="0"/>
          <c:showCatName val="0"/>
          <c:showSerName val="0"/>
          <c:showPercent val="0"/>
          <c:showBubbleSize val="0"/>
        </c:dLbls>
        <c:marker val="1"/>
        <c:smooth val="0"/>
        <c:axId val="249124736"/>
        <c:axId val="249146368"/>
      </c:lineChart>
      <c:dateAx>
        <c:axId val="249124736"/>
        <c:scaling>
          <c:orientation val="minMax"/>
        </c:scaling>
        <c:delete val="1"/>
        <c:axPos val="b"/>
        <c:numFmt formatCode="ge" sourceLinked="1"/>
        <c:majorTickMark val="none"/>
        <c:minorTickMark val="none"/>
        <c:tickLblPos val="none"/>
        <c:crossAx val="249146368"/>
        <c:crosses val="autoZero"/>
        <c:auto val="1"/>
        <c:lblOffset val="100"/>
        <c:baseTimeUnit val="years"/>
      </c:dateAx>
      <c:valAx>
        <c:axId val="2491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9645</v>
      </c>
      <c r="AM8" s="66"/>
      <c r="AN8" s="66"/>
      <c r="AO8" s="66"/>
      <c r="AP8" s="66"/>
      <c r="AQ8" s="66"/>
      <c r="AR8" s="66"/>
      <c r="AS8" s="66"/>
      <c r="AT8" s="65">
        <f>データ!T6</f>
        <v>93.98</v>
      </c>
      <c r="AU8" s="65"/>
      <c r="AV8" s="65"/>
      <c r="AW8" s="65"/>
      <c r="AX8" s="65"/>
      <c r="AY8" s="65"/>
      <c r="AZ8" s="65"/>
      <c r="BA8" s="65"/>
      <c r="BB8" s="65">
        <f>データ!U6</f>
        <v>102.63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41.62</v>
      </c>
      <c r="Q10" s="65"/>
      <c r="R10" s="65"/>
      <c r="S10" s="65"/>
      <c r="T10" s="65"/>
      <c r="U10" s="65"/>
      <c r="V10" s="65"/>
      <c r="W10" s="65">
        <f>データ!Q6</f>
        <v>111.23</v>
      </c>
      <c r="X10" s="65"/>
      <c r="Y10" s="65"/>
      <c r="Z10" s="65"/>
      <c r="AA10" s="65"/>
      <c r="AB10" s="65"/>
      <c r="AC10" s="65"/>
      <c r="AD10" s="66">
        <f>データ!R6</f>
        <v>2300</v>
      </c>
      <c r="AE10" s="66"/>
      <c r="AF10" s="66"/>
      <c r="AG10" s="66"/>
      <c r="AH10" s="66"/>
      <c r="AI10" s="66"/>
      <c r="AJ10" s="66"/>
      <c r="AK10" s="2"/>
      <c r="AL10" s="66">
        <f>データ!V6</f>
        <v>3976</v>
      </c>
      <c r="AM10" s="66"/>
      <c r="AN10" s="66"/>
      <c r="AO10" s="66"/>
      <c r="AP10" s="66"/>
      <c r="AQ10" s="66"/>
      <c r="AR10" s="66"/>
      <c r="AS10" s="66"/>
      <c r="AT10" s="65">
        <f>データ!W6</f>
        <v>0.99</v>
      </c>
      <c r="AU10" s="65"/>
      <c r="AV10" s="65"/>
      <c r="AW10" s="65"/>
      <c r="AX10" s="65"/>
      <c r="AY10" s="65"/>
      <c r="AZ10" s="65"/>
      <c r="BA10" s="65"/>
      <c r="BB10" s="65">
        <f>データ!X6</f>
        <v>4016.16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126</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57</v>
      </c>
      <c r="O86" s="25" t="str">
        <f>データ!EO6</f>
        <v>【0.10】</v>
      </c>
    </row>
  </sheetData>
  <sheetProtection algorithmName="SHA-512" hashValue="q2t76FZ5MboA5EXcl1A6XODGcaxIBGtmS7tFTCARK+58ItL/apTEzyt8eqiYNj2NhXcHZQMTSKxjdys+C3ciCA==" saltValue="HBLWSBnmThHeTgEeaN7V1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384429</v>
      </c>
      <c r="D6" s="32">
        <f t="shared" si="3"/>
        <v>47</v>
      </c>
      <c r="E6" s="32">
        <f t="shared" si="3"/>
        <v>17</v>
      </c>
      <c r="F6" s="32">
        <f t="shared" si="3"/>
        <v>4</v>
      </c>
      <c r="G6" s="32">
        <f t="shared" si="3"/>
        <v>0</v>
      </c>
      <c r="H6" s="32" t="str">
        <f t="shared" si="3"/>
        <v>愛媛県　伊方町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41.62</v>
      </c>
      <c r="Q6" s="33">
        <f t="shared" si="3"/>
        <v>111.23</v>
      </c>
      <c r="R6" s="33">
        <f t="shared" si="3"/>
        <v>2300</v>
      </c>
      <c r="S6" s="33">
        <f t="shared" si="3"/>
        <v>9645</v>
      </c>
      <c r="T6" s="33">
        <f t="shared" si="3"/>
        <v>93.98</v>
      </c>
      <c r="U6" s="33">
        <f t="shared" si="3"/>
        <v>102.63</v>
      </c>
      <c r="V6" s="33">
        <f t="shared" si="3"/>
        <v>3976</v>
      </c>
      <c r="W6" s="33">
        <f t="shared" si="3"/>
        <v>0.99</v>
      </c>
      <c r="X6" s="33">
        <f t="shared" si="3"/>
        <v>4016.16</v>
      </c>
      <c r="Y6" s="34">
        <f>IF(Y7="",NA(),Y7)</f>
        <v>55.93</v>
      </c>
      <c r="Z6" s="34">
        <f t="shared" ref="Z6:AH6" si="4">IF(Z7="",NA(),Z7)</f>
        <v>56.03</v>
      </c>
      <c r="AA6" s="34">
        <f t="shared" si="4"/>
        <v>56.58</v>
      </c>
      <c r="AB6" s="34">
        <f t="shared" si="4"/>
        <v>99.98</v>
      </c>
      <c r="AC6" s="34">
        <f t="shared" si="4"/>
        <v>99.99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2487.0500000000002</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47.06</v>
      </c>
      <c r="BR6" s="34">
        <f t="shared" ref="BR6:BZ6" si="8">IF(BR7="",NA(),BR7)</f>
        <v>48.91</v>
      </c>
      <c r="BS6" s="34">
        <f t="shared" si="8"/>
        <v>35.770000000000003</v>
      </c>
      <c r="BT6" s="34">
        <f t="shared" si="8"/>
        <v>57.25</v>
      </c>
      <c r="BU6" s="34">
        <f t="shared" si="8"/>
        <v>68.28</v>
      </c>
      <c r="BV6" s="34">
        <f t="shared" si="8"/>
        <v>53.01</v>
      </c>
      <c r="BW6" s="34">
        <f t="shared" si="8"/>
        <v>50.54</v>
      </c>
      <c r="BX6" s="34">
        <f t="shared" si="8"/>
        <v>49.22</v>
      </c>
      <c r="BY6" s="34">
        <f t="shared" si="8"/>
        <v>53.7</v>
      </c>
      <c r="BZ6" s="34">
        <f t="shared" si="8"/>
        <v>61.54</v>
      </c>
      <c r="CA6" s="33" t="str">
        <f>IF(CA7="","",IF(CA7="-","【-】","【"&amp;SUBSTITUTE(TEXT(CA7,"#,##0.00"),"-","△")&amp;"】"))</f>
        <v>【75.58】</v>
      </c>
      <c r="CB6" s="34">
        <f>IF(CB7="",NA(),CB7)</f>
        <v>283.33999999999997</v>
      </c>
      <c r="CC6" s="34">
        <f t="shared" ref="CC6:CK6" si="9">IF(CC7="",NA(),CC7)</f>
        <v>272.64</v>
      </c>
      <c r="CD6" s="34">
        <f t="shared" si="9"/>
        <v>374.44</v>
      </c>
      <c r="CE6" s="34">
        <f t="shared" si="9"/>
        <v>233.23</v>
      </c>
      <c r="CF6" s="34">
        <f t="shared" si="9"/>
        <v>198.03</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25.87</v>
      </c>
      <c r="CN6" s="34">
        <f t="shared" ref="CN6:CV6" si="10">IF(CN7="",NA(),CN7)</f>
        <v>27.17</v>
      </c>
      <c r="CO6" s="34">
        <f t="shared" si="10"/>
        <v>28.35</v>
      </c>
      <c r="CP6" s="34">
        <f t="shared" si="10"/>
        <v>29.17</v>
      </c>
      <c r="CQ6" s="34">
        <f t="shared" si="10"/>
        <v>29.17</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68.239999999999995</v>
      </c>
      <c r="CY6" s="34">
        <f t="shared" ref="CY6:DG6" si="11">IF(CY7="",NA(),CY7)</f>
        <v>64.87</v>
      </c>
      <c r="CZ6" s="34">
        <f t="shared" si="11"/>
        <v>67.38</v>
      </c>
      <c r="DA6" s="34">
        <f t="shared" si="11"/>
        <v>72.59</v>
      </c>
      <c r="DB6" s="34">
        <f t="shared" si="11"/>
        <v>64.760000000000005</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384429</v>
      </c>
      <c r="D7" s="36">
        <v>47</v>
      </c>
      <c r="E7" s="36">
        <v>17</v>
      </c>
      <c r="F7" s="36">
        <v>4</v>
      </c>
      <c r="G7" s="36">
        <v>0</v>
      </c>
      <c r="H7" s="36" t="s">
        <v>111</v>
      </c>
      <c r="I7" s="36" t="s">
        <v>112</v>
      </c>
      <c r="J7" s="36" t="s">
        <v>113</v>
      </c>
      <c r="K7" s="36" t="s">
        <v>114</v>
      </c>
      <c r="L7" s="36" t="s">
        <v>115</v>
      </c>
      <c r="M7" s="36" t="s">
        <v>116</v>
      </c>
      <c r="N7" s="37" t="s">
        <v>117</v>
      </c>
      <c r="O7" s="37" t="s">
        <v>118</v>
      </c>
      <c r="P7" s="37">
        <v>41.62</v>
      </c>
      <c r="Q7" s="37">
        <v>111.23</v>
      </c>
      <c r="R7" s="37">
        <v>2300</v>
      </c>
      <c r="S7" s="37">
        <v>9645</v>
      </c>
      <c r="T7" s="37">
        <v>93.98</v>
      </c>
      <c r="U7" s="37">
        <v>102.63</v>
      </c>
      <c r="V7" s="37">
        <v>3976</v>
      </c>
      <c r="W7" s="37">
        <v>0.99</v>
      </c>
      <c r="X7" s="37">
        <v>4016.16</v>
      </c>
      <c r="Y7" s="37">
        <v>55.93</v>
      </c>
      <c r="Z7" s="37">
        <v>56.03</v>
      </c>
      <c r="AA7" s="37">
        <v>56.58</v>
      </c>
      <c r="AB7" s="37">
        <v>99.98</v>
      </c>
      <c r="AC7" s="37">
        <v>99.99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2487.0500000000002</v>
      </c>
      <c r="BI7" s="37">
        <v>0</v>
      </c>
      <c r="BJ7" s="37">
        <v>0</v>
      </c>
      <c r="BK7" s="37">
        <v>1554.05</v>
      </c>
      <c r="BL7" s="37">
        <v>1671.86</v>
      </c>
      <c r="BM7" s="37">
        <v>1673.47</v>
      </c>
      <c r="BN7" s="37">
        <v>1592.72</v>
      </c>
      <c r="BO7" s="37">
        <v>1223.96</v>
      </c>
      <c r="BP7" s="37">
        <v>1225.44</v>
      </c>
      <c r="BQ7" s="37">
        <v>47.06</v>
      </c>
      <c r="BR7" s="37">
        <v>48.91</v>
      </c>
      <c r="BS7" s="37">
        <v>35.770000000000003</v>
      </c>
      <c r="BT7" s="37">
        <v>57.25</v>
      </c>
      <c r="BU7" s="37">
        <v>68.28</v>
      </c>
      <c r="BV7" s="37">
        <v>53.01</v>
      </c>
      <c r="BW7" s="37">
        <v>50.54</v>
      </c>
      <c r="BX7" s="37">
        <v>49.22</v>
      </c>
      <c r="BY7" s="37">
        <v>53.7</v>
      </c>
      <c r="BZ7" s="37">
        <v>61.54</v>
      </c>
      <c r="CA7" s="37">
        <v>75.58</v>
      </c>
      <c r="CB7" s="37">
        <v>283.33999999999997</v>
      </c>
      <c r="CC7" s="37">
        <v>272.64</v>
      </c>
      <c r="CD7" s="37">
        <v>374.44</v>
      </c>
      <c r="CE7" s="37">
        <v>233.23</v>
      </c>
      <c r="CF7" s="37">
        <v>198.03</v>
      </c>
      <c r="CG7" s="37">
        <v>299.39</v>
      </c>
      <c r="CH7" s="37">
        <v>320.36</v>
      </c>
      <c r="CI7" s="37">
        <v>332.02</v>
      </c>
      <c r="CJ7" s="37">
        <v>300.35000000000002</v>
      </c>
      <c r="CK7" s="37">
        <v>267.86</v>
      </c>
      <c r="CL7" s="37">
        <v>215.23</v>
      </c>
      <c r="CM7" s="37">
        <v>25.87</v>
      </c>
      <c r="CN7" s="37">
        <v>27.17</v>
      </c>
      <c r="CO7" s="37">
        <v>28.35</v>
      </c>
      <c r="CP7" s="37">
        <v>29.17</v>
      </c>
      <c r="CQ7" s="37">
        <v>29.17</v>
      </c>
      <c r="CR7" s="37">
        <v>36.200000000000003</v>
      </c>
      <c r="CS7" s="37">
        <v>34.74</v>
      </c>
      <c r="CT7" s="37">
        <v>36.65</v>
      </c>
      <c r="CU7" s="37">
        <v>37.72</v>
      </c>
      <c r="CV7" s="37">
        <v>37.08</v>
      </c>
      <c r="CW7" s="37">
        <v>42.66</v>
      </c>
      <c r="CX7" s="37">
        <v>68.239999999999995</v>
      </c>
      <c r="CY7" s="37">
        <v>64.87</v>
      </c>
      <c r="CZ7" s="37">
        <v>67.38</v>
      </c>
      <c r="DA7" s="37">
        <v>72.59</v>
      </c>
      <c r="DB7" s="37">
        <v>64.760000000000005</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2019-02-07T07:17:58Z</cp:lastPrinted>
  <dcterms:modified xsi:type="dcterms:W3CDTF">2019-02-07T07:30:18Z</dcterms:modified>
</cp:coreProperties>
</file>