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9決算（H30実施）\02 その他照会・通知\31.2.8〆（照会）公営企業に係る経営比較分析表（平\05_県へ回答\駐車場（回答分）\"/>
    </mc:Choice>
  </mc:AlternateContent>
  <workbookProtection workbookAlgorithmName="SHA-512" workbookHashValue="ErIy/AZu5S0hYF3KVg9RvnWtyf8Sm7uvieii4a9BoLfvYhfUMRYVfxsqyQKRyrTffUFzZRqQHHB07QvCZZEmnA==" workbookSaltValue="h/WG+L94/ffOHHaQOTIaU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GQ30" i="4"/>
  <c r="BZ30" i="4"/>
  <c r="LT76" i="4"/>
  <c r="GQ51" i="4"/>
  <c r="LH30" i="4"/>
  <c r="IE76" i="4"/>
  <c r="BZ51" i="4"/>
  <c r="BG51" i="4"/>
  <c r="BG30" i="4"/>
  <c r="LE76" i="4"/>
  <c r="FX51" i="4"/>
  <c r="AV76" i="4"/>
  <c r="KO51" i="4"/>
  <c r="HP76" i="4"/>
  <c r="FX30" i="4"/>
  <c r="KO30" i="4"/>
  <c r="KP76" i="4"/>
  <c r="JV30" i="4"/>
  <c r="HA76" i="4"/>
  <c r="AN51" i="4"/>
  <c r="FE30" i="4"/>
  <c r="JV51" i="4"/>
  <c r="AN30" i="4"/>
  <c r="AG76" i="4"/>
  <c r="FE51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<sst xmlns="http://schemas.openxmlformats.org/spreadsheetml/2006/main" count="295" uniqueCount="146">
  <si>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</si>
  <si>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</si>
  <si>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</si>
  <si>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</si>
  <si>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</si>
  <si>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</si>
  <si>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</si>
  <si>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</si>
  <si>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</si>
  <si>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</si>
  <si>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</si>
  <si>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</si>
  <si>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</si>
  <si>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</si>
  <si>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</si>
  <si>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</si>
  <si>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</si>
  <si>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</si>
  <si>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</si>
  <si>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</si>
  <si>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</si>
  <si>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</si>
  <si>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</si>
  <si>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</si>
  <si>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</si>
  <si>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</si>
  <si>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</si>
  <si>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</si>
  <si>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</si>
  <si>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</si>
  <si>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</si>
  <si>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</si>
  <si>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</si>
  <si>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</si>
  <si>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</si>
  <si>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</si>
  <si>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</si>
  <si>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</si>
  <si>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</si>
  <si>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</si>
  <si>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</si>
  <si>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</si>
  <si>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</si>
  <si>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</si>
  <si>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</si>
  <si>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</si>
  <si>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</si>
  <si>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</si>
  <si>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</si>
  <si>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</si>
  <si>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</si>
  <si>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</si>
  <si>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</si>
  <si>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</si>
  <si>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</si>
  <si>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</si>
  <si>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</si>
  <si>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</si>
  <si>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</si>
  <si>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</si>
  <si>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</si>
  <si>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</si>
  <si>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</si>
  <si>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</si>
  <si>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</si>
  <si>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</si>
  <si>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</si>
  <si>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</si>
  <si>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</si>
  <si>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</si>
  <si>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</si>
  <si>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</si>
  <si>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</si>
  <si>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</si>
  <si>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</si>
  <si>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</si>
  <si>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</si>
  <si>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</si>
  <si>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</si>
  <si>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</si>
  <si>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</si>
  <si>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</si>
  <si>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</si>
  <si>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</si>
  <si>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</si>
  <si>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</si>
  <si>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</si>
  <si>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</si>
  <si>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</si>
  <si>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</si>
  <si>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</si>
  <si>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</si>
  <si>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</si>
  <si>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</si>
  <si>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</si>
  <si>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</si>
  <si>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</si>
  <si>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</si>
  <si>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</si>
  <si>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</si>
  <si>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</si>
  <si>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</si>
  <si>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</si>
  <si>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</si>
  <si>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</si>
  <si>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</si>
  <si>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</si>
  <si>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</si>
  <si>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</si>
  <si>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</si>
  <si>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</si>
  <si>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</si>
  <si>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</si>
  <si>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</si>
  <si>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</si>
  <si>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</si>
  <si>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</si>
  <si>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</si>
  <si>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当該値(N-4)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</si>
  <si>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</si>
  <si>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</si>
  <si>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</si>
  <si>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</si>
  <si>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</si>
  <si>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</si>
  <si>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</si>
  <si>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</si>
  <si>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</si>
  <si>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</si>
  <si>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</si>
  <si>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</si>
  <si>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</si>
  <si>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</si>
  <si>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</si>
  <si>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</si>
  <si>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</si>
  <si>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</si>
  <si>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</si>
  <si>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</si>
  <si>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</si>
  <si>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</si>
  <si>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</si>
  <si>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15"/>
  </si>
  <si>
    <t>　当駐車場は定期のみの駐車場であり、稼働率は算定していない。今後は指定管理者と協力しながら、継続的な利用者の確保に努めていく必要がある。</t>
    <rPh sb="46" eb="49">
      <t>ケイゾクテキ</t>
    </rPh>
    <rPh sb="52" eb="53">
      <t>シャ</t>
    </rPh>
    <rPh sb="54" eb="56">
      <t>カクホ</t>
    </rPh>
    <phoneticPr fontId="15"/>
  </si>
  <si>
    <t>　指定管理者と協力しながら、継続的な利用者の確保及び維持管理に努めていく必要がある。</t>
    <rPh sb="24" eb="25">
      <t>オヨ</t>
    </rPh>
    <rPh sb="26" eb="28">
      <t>イジ</t>
    </rPh>
    <rPh sb="28" eb="30">
      <t>カンリ</t>
    </rPh>
    <phoneticPr fontId="15"/>
  </si>
  <si>
    <r>
      <t>　平成27年度から、指定管理者による利用料金制の導入により、収支が改善した。</t>
    </r>
    <r>
      <rPr>
        <sz val="11"/>
        <rFont val="ＭＳ ゴシック"/>
        <family val="3"/>
        <charset val="128"/>
      </rPr>
      <t>（平成29年度については、指定管理者の決算を合わせたため、収益等の状況が下がったように見えている。）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今後も、指定管理者と協力し、収益性を向上するための検討をしていく。
</t>
    </r>
    <rPh sb="81" eb="82">
      <t>ミ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</si>
</sst>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680</c:v>
                </c:pt>
                <c:pt idx="1">
                  <c:v>557.6</c:v>
                </c:pt>
                <c:pt idx="2">
                  <c:v>2644.4</c:v>
                </c:pt>
                <c:pt idx="3">
                  <c:v>1622.9</c:v>
                </c:pt>
                <c:pt idx="4">
                  <c:v>164.6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53-4543-903A-822EB62E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971120"/>
        <c:axId val="29397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53-4543-903A-822EB62E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1120"/>
        <c:axId val="293971904"/>
      </c:lineChart>
      <c:dateAx>
        <c:axId val="29397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971904"/>
        <c:crosses val="autoZero"/>
        <c:auto val="1"/>
        <c:lblOffset val="100"/>
        <c:baseTimeUnit val="years"/>
      </c:dateAx>
      <c:valAx>
        <c:axId val="29397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3971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B6-4F69-87B4-C8A538663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971512"/>
        <c:axId val="293966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B6-4F69-87B4-C8A538663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1512"/>
        <c:axId val="293966808"/>
      </c:lineChart>
      <c:dateAx>
        <c:axId val="293971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966808"/>
        <c:crosses val="autoZero"/>
        <c:auto val="1"/>
        <c:lblOffset val="100"/>
        <c:baseTimeUnit val="years"/>
      </c:dateAx>
      <c:valAx>
        <c:axId val="293966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3971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8E-4E34-8421-72C51A900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972296"/>
        <c:axId val="29396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8E-4E34-8421-72C51A900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2296"/>
        <c:axId val="293967984"/>
      </c:lineChart>
      <c:dateAx>
        <c:axId val="293972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967984"/>
        <c:crosses val="autoZero"/>
        <c:auto val="1"/>
        <c:lblOffset val="100"/>
        <c:baseTimeUnit val="years"/>
      </c:dateAx>
      <c:valAx>
        <c:axId val="29396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3972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57-40BC-8326-BCCDD487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63896"/>
        <c:axId val="14706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57-40BC-8326-BCCDD487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63896"/>
        <c:axId val="147064288"/>
      </c:lineChart>
      <c:dateAx>
        <c:axId val="147063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064288"/>
        <c:crosses val="autoZero"/>
        <c:auto val="1"/>
        <c:lblOffset val="100"/>
        <c:baseTimeUnit val="years"/>
      </c:dateAx>
      <c:valAx>
        <c:axId val="14706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7063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13-4F88-9EEE-5CAD3452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69008"/>
        <c:axId val="296069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13-4F88-9EEE-5CAD3452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69008"/>
        <c:axId val="296069400"/>
      </c:lineChart>
      <c:dateAx>
        <c:axId val="296069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069400"/>
        <c:crosses val="autoZero"/>
        <c:auto val="1"/>
        <c:lblOffset val="100"/>
        <c:baseTimeUnit val="years"/>
      </c:dateAx>
      <c:valAx>
        <c:axId val="296069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6069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A5-4E3A-81DB-DB59A050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70576"/>
        <c:axId val="29606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A5-4E3A-81DB-DB59A050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70576"/>
        <c:axId val="296069792"/>
      </c:lineChart>
      <c:dateAx>
        <c:axId val="29607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069792"/>
        <c:crosses val="autoZero"/>
        <c:auto val="1"/>
        <c:lblOffset val="100"/>
        <c:baseTimeUnit val="years"/>
      </c:dateAx>
      <c:valAx>
        <c:axId val="29606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96070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FB-4CD6-93BB-6C88D65F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64696"/>
        <c:axId val="296070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FB-4CD6-93BB-6C88D65F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64696"/>
        <c:axId val="296070968"/>
      </c:lineChart>
      <c:dateAx>
        <c:axId val="296064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070968"/>
        <c:crosses val="autoZero"/>
        <c:auto val="1"/>
        <c:lblOffset val="100"/>
        <c:baseTimeUnit val="years"/>
      </c:dateAx>
      <c:valAx>
        <c:axId val="296070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6064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85.3</c:v>
                </c:pt>
                <c:pt idx="1">
                  <c:v>82.1</c:v>
                </c:pt>
                <c:pt idx="2">
                  <c:v>96.2</c:v>
                </c:pt>
                <c:pt idx="3">
                  <c:v>93.8</c:v>
                </c:pt>
                <c:pt idx="4">
                  <c:v>39.299999999999997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FE-4ABA-84A9-6DA32C4CF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68616"/>
        <c:axId val="29607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FE-4ABA-84A9-6DA32C4CF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68616"/>
        <c:axId val="296071360"/>
      </c:lineChart>
      <c:dateAx>
        <c:axId val="296068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071360"/>
        <c:crosses val="autoZero"/>
        <c:auto val="1"/>
        <c:lblOffset val="100"/>
        <c:baseTimeUnit val="years"/>
      </c:dateAx>
      <c:valAx>
        <c:axId val="29607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6068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1218</c:v>
                </c:pt>
                <c:pt idx="1">
                  <c:v>1080</c:v>
                </c:pt>
                <c:pt idx="2">
                  <c:v>687</c:v>
                </c:pt>
                <c:pt idx="3">
                  <c:v>731</c:v>
                </c:pt>
                <c:pt idx="4">
                  <c:v>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B7-4C62-868A-B91D9B9E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71752"/>
        <c:axId val="29607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B7-4C62-868A-B91D9B9E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71752"/>
        <c:axId val="296072144"/>
      </c:lineChart>
      <c:dateAx>
        <c:axId val="296071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6072144"/>
        <c:crosses val="autoZero"/>
        <c:auto val="1"/>
        <c:lblOffset val="100"/>
        <c:baseTimeUnit val="years"/>
      </c:dateAx>
      <c:valAx>
        <c:axId val="29607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96071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6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高架下駐車場（永木町）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428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133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33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15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145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680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557.6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2644.4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1622.9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164.6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142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143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 t="str">
        <f>データ!AU7</f>
        <v>-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 t="str">
        <f>データ!AV7</f>
        <v>-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 t="str">
        <f>データ!AW7</f>
        <v>-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 t="str">
        <f>データ!AX7</f>
        <v>-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 t="str">
        <f>データ!AY7</f>
        <v>-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85.3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82.1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96.2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93.8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39.299999999999997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1218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1080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687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731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875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 t="str">
        <f>データ!CN7</f>
        <v>-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CWNK8AN+1uwY+EowqwGq8EpCxx0oz0IGC3Z6AtkSEG/WLpTzQv8f4qV19qenCcPBqjHyS++PobtMX7uoAJ8gww==" saltValue="KvJ+lPBbcp/oxbtsinOMiw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109</v>
      </c>
      <c r="AL5" s="59" t="s">
        <v>110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111</v>
      </c>
      <c r="AW5" s="59" t="s">
        <v>100</v>
      </c>
      <c r="AX5" s="59" t="s">
        <v>101</v>
      </c>
      <c r="AY5" s="59" t="s">
        <v>112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109</v>
      </c>
      <c r="BH5" s="59" t="s">
        <v>100</v>
      </c>
      <c r="BI5" s="59" t="s">
        <v>101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113</v>
      </c>
      <c r="BR5" s="59" t="s">
        <v>114</v>
      </c>
      <c r="BS5" s="59" t="s">
        <v>115</v>
      </c>
      <c r="BT5" s="59" t="s">
        <v>116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99</v>
      </c>
      <c r="CD5" s="59" t="s">
        <v>117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113</v>
      </c>
      <c r="CP5" s="59" t="s">
        <v>109</v>
      </c>
      <c r="CQ5" s="59" t="s">
        <v>100</v>
      </c>
      <c r="CR5" s="59" t="s">
        <v>101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118</v>
      </c>
      <c r="DA5" s="59" t="s">
        <v>114</v>
      </c>
      <c r="DB5" s="59" t="s">
        <v>100</v>
      </c>
      <c r="DC5" s="59" t="s">
        <v>101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119</v>
      </c>
      <c r="DL5" s="59" t="s">
        <v>109</v>
      </c>
      <c r="DM5" s="59" t="s">
        <v>100</v>
      </c>
      <c r="DN5" s="59" t="s">
        <v>101</v>
      </c>
      <c r="DO5" s="59" t="s">
        <v>112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120</v>
      </c>
      <c r="B6" s="60">
        <f>B8</f>
        <v>2017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愛媛県松山市</v>
      </c>
      <c r="I6" s="60" t="str">
        <f t="shared" si="1"/>
        <v>高架下駐車場（永木町）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33</v>
      </c>
      <c r="S6" s="62" t="str">
        <f t="shared" si="1"/>
        <v>無</v>
      </c>
      <c r="T6" s="62" t="str">
        <f t="shared" si="1"/>
        <v>無</v>
      </c>
      <c r="U6" s="63">
        <f t="shared" si="1"/>
        <v>428</v>
      </c>
      <c r="V6" s="63">
        <f t="shared" si="1"/>
        <v>15</v>
      </c>
      <c r="W6" s="63" t="str">
        <f t="shared" si="1"/>
        <v>-</v>
      </c>
      <c r="X6" s="62" t="str">
        <f t="shared" si="1"/>
        <v>利用料金制</v>
      </c>
      <c r="Y6" s="64">
        <f>IF(Y8="-",NA(),Y8)</f>
        <v>680</v>
      </c>
      <c r="Z6" s="64">
        <f t="shared" ref="Z6:AH6" si="2">IF(Z8="-",NA(),Z8)</f>
        <v>557.6</v>
      </c>
      <c r="AA6" s="64">
        <f t="shared" si="2"/>
        <v>2644.4</v>
      </c>
      <c r="AB6" s="64">
        <f t="shared" si="2"/>
        <v>1622.9</v>
      </c>
      <c r="AC6" s="64">
        <f t="shared" si="2"/>
        <v>164.6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 t="e">
        <f t="shared" si="4"/>
        <v>#N/A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85.3</v>
      </c>
      <c r="BG6" s="64">
        <f t="shared" ref="BG6:BO6" si="5">IF(BG8="-",NA(),BG8)</f>
        <v>82.1</v>
      </c>
      <c r="BH6" s="64">
        <f t="shared" si="5"/>
        <v>96.2</v>
      </c>
      <c r="BI6" s="64">
        <f t="shared" si="5"/>
        <v>93.8</v>
      </c>
      <c r="BJ6" s="64">
        <f t="shared" si="5"/>
        <v>39.299999999999997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1218</v>
      </c>
      <c r="BR6" s="65">
        <f t="shared" ref="BR6:BZ6" si="6">IF(BR8="-",NA(),BR8)</f>
        <v>1080</v>
      </c>
      <c r="BS6" s="65">
        <f t="shared" si="6"/>
        <v>687</v>
      </c>
      <c r="BT6" s="65">
        <f t="shared" si="6"/>
        <v>731</v>
      </c>
      <c r="BU6" s="65">
        <f t="shared" si="6"/>
        <v>875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121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123</v>
      </c>
      <c r="B7" s="60">
        <f t="shared" ref="B7:X7" si="10">B8</f>
        <v>2017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松山市</v>
      </c>
      <c r="I7" s="60" t="str">
        <f t="shared" si="10"/>
        <v>高架下駐車場（永木町）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33</v>
      </c>
      <c r="S7" s="62" t="str">
        <f t="shared" si="10"/>
        <v>無</v>
      </c>
      <c r="T7" s="62" t="str">
        <f t="shared" si="10"/>
        <v>無</v>
      </c>
      <c r="U7" s="63">
        <f t="shared" si="10"/>
        <v>428</v>
      </c>
      <c r="V7" s="63">
        <f t="shared" si="10"/>
        <v>15</v>
      </c>
      <c r="W7" s="63" t="str">
        <f t="shared" si="10"/>
        <v>-</v>
      </c>
      <c r="X7" s="62" t="str">
        <f t="shared" si="10"/>
        <v>利用料金制</v>
      </c>
      <c r="Y7" s="64">
        <f>Y8</f>
        <v>680</v>
      </c>
      <c r="Z7" s="64">
        <f t="shared" ref="Z7:AH7" si="11">Z8</f>
        <v>557.6</v>
      </c>
      <c r="AA7" s="64">
        <f t="shared" si="11"/>
        <v>2644.4</v>
      </c>
      <c r="AB7" s="64">
        <f t="shared" si="11"/>
        <v>1622.9</v>
      </c>
      <c r="AC7" s="64">
        <f t="shared" si="11"/>
        <v>164.6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 t="str">
        <f t="shared" si="13"/>
        <v>-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85.3</v>
      </c>
      <c r="BG7" s="64">
        <f t="shared" ref="BG7:BO7" si="14">BG8</f>
        <v>82.1</v>
      </c>
      <c r="BH7" s="64">
        <f t="shared" si="14"/>
        <v>96.2</v>
      </c>
      <c r="BI7" s="64">
        <f t="shared" si="14"/>
        <v>93.8</v>
      </c>
      <c r="BJ7" s="64">
        <f t="shared" si="14"/>
        <v>39.299999999999997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1218</v>
      </c>
      <c r="BR7" s="65">
        <f t="shared" ref="BR7:BZ7" si="15">BR8</f>
        <v>1080</v>
      </c>
      <c r="BS7" s="65">
        <f t="shared" si="15"/>
        <v>687</v>
      </c>
      <c r="BT7" s="65">
        <f t="shared" si="15"/>
        <v>731</v>
      </c>
      <c r="BU7" s="65">
        <f t="shared" si="15"/>
        <v>875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124</v>
      </c>
      <c r="CC7" s="64" t="s">
        <v>124</v>
      </c>
      <c r="CD7" s="64" t="s">
        <v>124</v>
      </c>
      <c r="CE7" s="64" t="s">
        <v>124</v>
      </c>
      <c r="CF7" s="64" t="s">
        <v>124</v>
      </c>
      <c r="CG7" s="64" t="s">
        <v>124</v>
      </c>
      <c r="CH7" s="64" t="s">
        <v>124</v>
      </c>
      <c r="CI7" s="64" t="s">
        <v>124</v>
      </c>
      <c r="CJ7" s="64" t="s">
        <v>124</v>
      </c>
      <c r="CK7" s="64" t="s">
        <v>122</v>
      </c>
      <c r="CL7" s="61"/>
      <c r="CM7" s="63" t="str">
        <f>CM8</f>
        <v>-</v>
      </c>
      <c r="CN7" s="63" t="str">
        <f>CN8</f>
        <v>-</v>
      </c>
      <c r="CO7" s="64" t="s">
        <v>124</v>
      </c>
      <c r="CP7" s="64" t="s">
        <v>124</v>
      </c>
      <c r="CQ7" s="64" t="s">
        <v>124</v>
      </c>
      <c r="CR7" s="64" t="s">
        <v>124</v>
      </c>
      <c r="CS7" s="64" t="s">
        <v>124</v>
      </c>
      <c r="CT7" s="64" t="s">
        <v>124</v>
      </c>
      <c r="CU7" s="64" t="s">
        <v>124</v>
      </c>
      <c r="CV7" s="64" t="s">
        <v>124</v>
      </c>
      <c r="CW7" s="64" t="s">
        <v>124</v>
      </c>
      <c r="CX7" s="64" t="s">
        <v>122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382019</v>
      </c>
      <c r="D8" s="67">
        <v>47</v>
      </c>
      <c r="E8" s="67">
        <v>14</v>
      </c>
      <c r="F8" s="67">
        <v>0</v>
      </c>
      <c r="G8" s="67">
        <v>6</v>
      </c>
      <c r="H8" s="67" t="s">
        <v>125</v>
      </c>
      <c r="I8" s="67" t="s">
        <v>126</v>
      </c>
      <c r="J8" s="67" t="s">
        <v>127</v>
      </c>
      <c r="K8" s="67" t="s">
        <v>128</v>
      </c>
      <c r="L8" s="67" t="s">
        <v>129</v>
      </c>
      <c r="M8" s="67" t="s">
        <v>130</v>
      </c>
      <c r="N8" s="67" t="s">
        <v>131</v>
      </c>
      <c r="O8" s="68" t="s">
        <v>132</v>
      </c>
      <c r="P8" s="69" t="s">
        <v>133</v>
      </c>
      <c r="Q8" s="69" t="s">
        <v>134</v>
      </c>
      <c r="R8" s="70">
        <v>33</v>
      </c>
      <c r="S8" s="69" t="s">
        <v>135</v>
      </c>
      <c r="T8" s="69" t="s">
        <v>135</v>
      </c>
      <c r="U8" s="70">
        <v>428</v>
      </c>
      <c r="V8" s="70">
        <v>15</v>
      </c>
      <c r="W8" s="70" t="s">
        <v>129</v>
      </c>
      <c r="X8" s="69" t="s">
        <v>136</v>
      </c>
      <c r="Y8" s="71">
        <v>680</v>
      </c>
      <c r="Z8" s="71">
        <v>557.6</v>
      </c>
      <c r="AA8" s="71">
        <v>2644.4</v>
      </c>
      <c r="AB8" s="71">
        <v>1622.9</v>
      </c>
      <c r="AC8" s="71">
        <v>164.6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 t="s">
        <v>129</v>
      </c>
      <c r="AV8" s="72" t="s">
        <v>129</v>
      </c>
      <c r="AW8" s="72" t="s">
        <v>129</v>
      </c>
      <c r="AX8" s="72" t="s">
        <v>129</v>
      </c>
      <c r="AY8" s="72" t="s">
        <v>129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85.3</v>
      </c>
      <c r="BG8" s="71">
        <v>82.1</v>
      </c>
      <c r="BH8" s="71">
        <v>96.2</v>
      </c>
      <c r="BI8" s="71">
        <v>93.8</v>
      </c>
      <c r="BJ8" s="71">
        <v>39.299999999999997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1218</v>
      </c>
      <c r="BR8" s="72">
        <v>1080</v>
      </c>
      <c r="BS8" s="72">
        <v>687</v>
      </c>
      <c r="BT8" s="73">
        <v>731</v>
      </c>
      <c r="BU8" s="73">
        <v>875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129</v>
      </c>
      <c r="CC8" s="71" t="s">
        <v>129</v>
      </c>
      <c r="CD8" s="71" t="s">
        <v>129</v>
      </c>
      <c r="CE8" s="71" t="s">
        <v>129</v>
      </c>
      <c r="CF8" s="71" t="s">
        <v>129</v>
      </c>
      <c r="CG8" s="71" t="s">
        <v>129</v>
      </c>
      <c r="CH8" s="71" t="s">
        <v>129</v>
      </c>
      <c r="CI8" s="71" t="s">
        <v>129</v>
      </c>
      <c r="CJ8" s="71" t="s">
        <v>129</v>
      </c>
      <c r="CK8" s="71" t="s">
        <v>129</v>
      </c>
      <c r="CL8" s="68" t="s">
        <v>129</v>
      </c>
      <c r="CM8" s="70" t="s">
        <v>129</v>
      </c>
      <c r="CN8" s="70" t="s">
        <v>129</v>
      </c>
      <c r="CO8" s="71" t="s">
        <v>129</v>
      </c>
      <c r="CP8" s="71" t="s">
        <v>129</v>
      </c>
      <c r="CQ8" s="71" t="s">
        <v>129</v>
      </c>
      <c r="CR8" s="71" t="s">
        <v>129</v>
      </c>
      <c r="CS8" s="71" t="s">
        <v>129</v>
      </c>
      <c r="CT8" s="71" t="s">
        <v>129</v>
      </c>
      <c r="CU8" s="71" t="s">
        <v>129</v>
      </c>
      <c r="CV8" s="71" t="s">
        <v>129</v>
      </c>
      <c r="CW8" s="71" t="s">
        <v>129</v>
      </c>
      <c r="CX8" s="71" t="s">
        <v>129</v>
      </c>
      <c r="CY8" s="68" t="s">
        <v>129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137</v>
      </c>
      <c r="C10" s="78" t="s">
        <v>138</v>
      </c>
      <c r="D10" s="78" t="s">
        <v>139</v>
      </c>
      <c r="E10" s="78" t="s">
        <v>140</v>
      </c>
      <c r="F10" s="78" t="s">
        <v>141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2019-02-05T01:15:40Z</cp:lastPrinted>
  <dcterms:created xsi:type="dcterms:W3CDTF">2018-12-07T10:36:07Z</dcterms:created>
  <dcterms:modified xsi:type="dcterms:W3CDTF">2019-02-07T23:25:50Z</dcterms:modified>
  <cp:category/>
</cp:coreProperties>
</file>