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9VyqMxWxwDM1Ot5+vv5Vk/RCgBel8ZLB8Wf+1Mdj4iXbiSyCPrakrd1Ifa62rumIQcRDLaazSxB3CNEZhrYbQw==" workbookSaltValue="c4Zrmsvi0vEnRvPLt+kYRQ==" workbookSpinCount="100000" lockStructure="1"/>
  <bookViews>
    <workbookView xWindow="11340" yWindow="465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Z30" i="4" l="1"/>
  <c r="BK76" i="4"/>
  <c r="LH51" i="4"/>
  <c r="LT76" i="4"/>
  <c r="GQ51" i="4"/>
  <c r="LH30" i="4"/>
  <c r="BZ51" i="4"/>
  <c r="IE76" i="4"/>
  <c r="GQ30" i="4"/>
  <c r="HP76" i="4"/>
  <c r="BG30" i="4"/>
  <c r="AV76" i="4"/>
  <c r="KO51" i="4"/>
  <c r="LE76" i="4"/>
  <c r="KO30" i="4"/>
  <c r="BG51" i="4"/>
  <c r="FX51" i="4"/>
  <c r="FX30" i="4"/>
  <c r="HA76" i="4"/>
  <c r="AN51" i="4"/>
  <c r="FE30" i="4"/>
  <c r="AN30" i="4"/>
  <c r="AG76" i="4"/>
  <c r="JV51" i="4"/>
  <c r="KP76" i="4"/>
  <c r="JV30" i="4"/>
  <c r="FE51" i="4"/>
  <c r="JC51" i="4"/>
  <c r="KA76" i="4"/>
  <c r="EL51" i="4"/>
  <c r="JC30" i="4"/>
  <c r="GL76" i="4"/>
  <c r="U51" i="4"/>
  <c r="EL30" i="4"/>
  <c r="R76" i="4"/>
  <c r="U30" i="4"/>
</calcChain>
</file>

<file path=xl/sharedStrings.xml><?xml version="1.0" encoding="utf-8"?>
<sst xmlns="http://schemas.openxmlformats.org/spreadsheetml/2006/main" count="287" uniqueCount="141">
  <si>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</si>
  <si>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</si>
  <si>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</si>
  <si>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</si>
  <si>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</si>
  <si>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</si>
  <si>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</si>
  <si>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</si>
  <si>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</si>
  <si>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</si>
  <si>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</si>
  <si>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</si>
  <si>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</si>
  <si>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</si>
  <si>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</si>
  <si>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</si>
  <si>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</si>
  <si>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</si>
  <si>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</si>
  <si>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</si>
  <si>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</si>
  <si>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</si>
  <si>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</si>
  <si>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</si>
  <si>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</si>
  <si>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</si>
  <si>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</si>
  <si>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</si>
  <si>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</si>
  <si>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</si>
  <si>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</si>
  <si>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</si>
  <si>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</si>
  <si>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</si>
  <si>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</si>
  <si>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</si>
  <si>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</si>
  <si>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</si>
  <si>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</si>
  <si>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</si>
  <si>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</si>
  <si>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</si>
  <si>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</si>
  <si>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</si>
  <si>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</si>
  <si>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</si>
  <si>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</si>
  <si>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</si>
  <si>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</si>
  <si>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</si>
  <si>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</si>
  <si>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</si>
  <si>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</si>
  <si>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</si>
  <si>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</si>
  <si>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</si>
  <si>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</si>
  <si>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</si>
  <si>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</si>
  <si>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</si>
  <si>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</si>
  <si>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</si>
  <si>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</si>
  <si>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</si>
  <si>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</si>
  <si>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</si>
  <si>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</si>
  <si>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</si>
  <si>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</si>
  <si>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</si>
  <si>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</si>
  <si>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</si>
  <si>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</si>
  <si>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</si>
  <si>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</si>
  <si>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</si>
  <si>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</si>
  <si>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</si>
  <si>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</si>
  <si>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</si>
  <si>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</si>
  <si>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</si>
  <si>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</si>
  <si>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</si>
  <si>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</si>
  <si>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</si>
  <si>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</si>
  <si>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</si>
  <si>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</si>
  <si>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</si>
  <si>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</si>
  <si>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</si>
  <si>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</si>
  <si>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</si>
  <si>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</si>
  <si>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</si>
  <si>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</si>
  <si>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</si>
  <si>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</si>
  <si>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</si>
  <si>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</si>
  <si>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</si>
  <si>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</si>
  <si>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</si>
  <si>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</si>
  <si>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</si>
  <si>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</si>
  <si>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</si>
  <si>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</si>
  <si>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</si>
  <si>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</si>
  <si>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</si>
  <si>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</si>
  <si>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</si>
  <si>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</si>
  <si>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</si>
  <si>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</si>
  <si>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</si>
  <si>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</si>
  <si>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</si>
  <si>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中央駐車場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</si>
  <si>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</si>
  <si>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</si>
  <si>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</si>
  <si>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</si>
  <si>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</si>
  <si>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</si>
  <si>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</si>
  <si>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</si>
  <si>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</si>
  <si>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</si>
  <si>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</si>
  <si>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</si>
  <si>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</si>
  <si>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</si>
  <si>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</si>
  <si>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</si>
  <si>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ループコイルの修繕や、駐車券の増刷等支出が増加した平成26年度以外は類似施設平均値を上回っているが、収入は減少傾向にある。
④売上高GOP比率
⑤EBITDA
売上高GOP比率は、類似施設平均値を上回っているため利益率は高い。
EBITDAが平均値を下回っているのは、収容台数が33台と小規模な駐車場であり、利益そのものが小さいことが原因として挙げられる。</t>
    <rPh sb="1" eb="4">
      <t>シュウエキテキ</t>
    </rPh>
    <rPh sb="4" eb="6">
      <t>シュウシ</t>
    </rPh>
    <rPh sb="6" eb="8">
      <t>ヒリツ</t>
    </rPh>
    <rPh sb="17" eb="19">
      <t>シュウゼン</t>
    </rPh>
    <rPh sb="21" eb="24">
      <t>チュウシャケン</t>
    </rPh>
    <rPh sb="25" eb="27">
      <t>ゾウサツ</t>
    </rPh>
    <rPh sb="27" eb="28">
      <t>トウ</t>
    </rPh>
    <rPh sb="28" eb="30">
      <t>シシュツ</t>
    </rPh>
    <rPh sb="31" eb="33">
      <t>ゾウカ</t>
    </rPh>
    <rPh sb="35" eb="37">
      <t>ヘイセイ</t>
    </rPh>
    <rPh sb="39" eb="41">
      <t>ネンド</t>
    </rPh>
    <rPh sb="41" eb="43">
      <t>イガイ</t>
    </rPh>
    <rPh sb="44" eb="46">
      <t>ルイジ</t>
    </rPh>
    <rPh sb="46" eb="48">
      <t>シセツ</t>
    </rPh>
    <rPh sb="48" eb="51">
      <t>ヘイキンチ</t>
    </rPh>
    <rPh sb="52" eb="54">
      <t>ウワマワ</t>
    </rPh>
    <rPh sb="60" eb="62">
      <t>シュウニュウ</t>
    </rPh>
    <rPh sb="63" eb="65">
      <t>ゲンショウ</t>
    </rPh>
    <rPh sb="65" eb="67">
      <t>ケイコウ</t>
    </rPh>
    <rPh sb="74" eb="76">
      <t>ウリアゲ</t>
    </rPh>
    <rPh sb="76" eb="77">
      <t>ダカ</t>
    </rPh>
    <rPh sb="80" eb="82">
      <t>ヒリツ</t>
    </rPh>
    <rPh sb="91" eb="93">
      <t>ウリアゲ</t>
    </rPh>
    <rPh sb="93" eb="94">
      <t>ダカ</t>
    </rPh>
    <rPh sb="97" eb="99">
      <t>ヒリツ</t>
    </rPh>
    <rPh sb="101" eb="103">
      <t>ルイジ</t>
    </rPh>
    <rPh sb="103" eb="105">
      <t>シセツ</t>
    </rPh>
    <rPh sb="105" eb="108">
      <t>ヘイキンチ</t>
    </rPh>
    <rPh sb="109" eb="111">
      <t>ウワマワ</t>
    </rPh>
    <rPh sb="117" eb="119">
      <t>リエキ</t>
    </rPh>
    <rPh sb="119" eb="120">
      <t>リツ</t>
    </rPh>
    <rPh sb="121" eb="122">
      <t>タカ</t>
    </rPh>
    <rPh sb="132" eb="135">
      <t>ヘイキンチ</t>
    </rPh>
    <rPh sb="136" eb="138">
      <t>シタマワ</t>
    </rPh>
    <rPh sb="145" eb="147">
      <t>シュウヨウ</t>
    </rPh>
    <rPh sb="147" eb="149">
      <t>ダイスウ</t>
    </rPh>
    <rPh sb="152" eb="153">
      <t>ダイ</t>
    </rPh>
    <rPh sb="154" eb="157">
      <t>ショウキボ</t>
    </rPh>
    <rPh sb="158" eb="161">
      <t>チュウシャジョウ</t>
    </rPh>
    <rPh sb="165" eb="167">
      <t>リエキ</t>
    </rPh>
    <rPh sb="172" eb="173">
      <t>チイ</t>
    </rPh>
    <rPh sb="178" eb="180">
      <t>ゲンイン</t>
    </rPh>
    <rPh sb="183" eb="184">
      <t>ア</t>
    </rPh>
    <phoneticPr fontId="5"/>
  </si>
  <si>
    <t>⑪稼働率
減少傾向にあったが、現在は横ばいで推移している。類似施設平均値を若干上回っている。</t>
    <rPh sb="1" eb="3">
      <t>カドウ</t>
    </rPh>
    <rPh sb="3" eb="4">
      <t>リツ</t>
    </rPh>
    <rPh sb="5" eb="7">
      <t>ゲンショウ</t>
    </rPh>
    <rPh sb="7" eb="9">
      <t>ケイコウ</t>
    </rPh>
    <rPh sb="15" eb="17">
      <t>ゲンザイ</t>
    </rPh>
    <rPh sb="18" eb="19">
      <t>ヨコ</t>
    </rPh>
    <rPh sb="22" eb="24">
      <t>スイイ</t>
    </rPh>
    <rPh sb="29" eb="31">
      <t>ルイジ</t>
    </rPh>
    <rPh sb="31" eb="33">
      <t>シセツ</t>
    </rPh>
    <rPh sb="33" eb="36">
      <t>ヘイキンチ</t>
    </rPh>
    <rPh sb="37" eb="39">
      <t>ジャッカン</t>
    </rPh>
    <rPh sb="39" eb="41">
      <t>ウワマワ</t>
    </rPh>
    <phoneticPr fontId="5"/>
  </si>
  <si>
    <t>収入は減少傾向にあるが、営業に関する収益性は平均値以上である。稼働率についても平均値以上の値を維持している。
中心市街地に位置するため、買い物客等の利用が多い。</t>
    <rPh sb="0" eb="2">
      <t>シュウニュウ</t>
    </rPh>
    <rPh sb="3" eb="5">
      <t>ゲンショウ</t>
    </rPh>
    <rPh sb="5" eb="7">
      <t>ケイコウ</t>
    </rPh>
    <rPh sb="12" eb="14">
      <t>エイギョウ</t>
    </rPh>
    <rPh sb="15" eb="16">
      <t>カン</t>
    </rPh>
    <rPh sb="18" eb="21">
      <t>シュウエキセイ</t>
    </rPh>
    <rPh sb="22" eb="25">
      <t>ヘイキンチ</t>
    </rPh>
    <rPh sb="25" eb="27">
      <t>イジョウ</t>
    </rPh>
    <rPh sb="31" eb="33">
      <t>カドウ</t>
    </rPh>
    <rPh sb="33" eb="34">
      <t>リツ</t>
    </rPh>
    <rPh sb="39" eb="41">
      <t>ヘイキン</t>
    </rPh>
    <rPh sb="41" eb="42">
      <t>チ</t>
    </rPh>
    <rPh sb="42" eb="44">
      <t>イジョウ</t>
    </rPh>
    <rPh sb="45" eb="46">
      <t>アタイ</t>
    </rPh>
    <rPh sb="47" eb="49">
      <t>イジ</t>
    </rPh>
    <rPh sb="55" eb="57">
      <t>チュウシン</t>
    </rPh>
    <rPh sb="57" eb="60">
      <t>シガイチ</t>
    </rPh>
    <rPh sb="61" eb="63">
      <t>イチ</t>
    </rPh>
    <rPh sb="68" eb="69">
      <t>カ</t>
    </rPh>
    <rPh sb="70" eb="71">
      <t>モノ</t>
    </rPh>
    <rPh sb="71" eb="72">
      <t>キャク</t>
    </rPh>
    <rPh sb="72" eb="73">
      <t>トウ</t>
    </rPh>
    <rPh sb="74" eb="76">
      <t>リヨウ</t>
    </rPh>
    <rPh sb="77" eb="78">
      <t>オオ</t>
    </rPh>
    <phoneticPr fontId="5"/>
  </si>
  <si>
    <t>⑧設備投資見込額
　駐車場の周辺の空き家等で、適当な土地があれば、拡張することを検討しているため、その経費を計上している。</t>
    <rPh sb="1" eb="3">
      <t>セツビ</t>
    </rPh>
    <rPh sb="3" eb="5">
      <t>トウシ</t>
    </rPh>
    <rPh sb="5" eb="7">
      <t>ミコミ</t>
    </rPh>
    <rPh sb="7" eb="8">
      <t>ガク</t>
    </rPh>
    <rPh sb="10" eb="13">
      <t>チュウシャジョウ</t>
    </rPh>
    <rPh sb="14" eb="16">
      <t>シュウヘン</t>
    </rPh>
    <rPh sb="17" eb="18">
      <t>ア</t>
    </rPh>
    <rPh sb="19" eb="21">
      <t>ヤナド</t>
    </rPh>
    <rPh sb="23" eb="25">
      <t>テキトウ</t>
    </rPh>
    <rPh sb="26" eb="28">
      <t>トチ</t>
    </rPh>
    <rPh sb="33" eb="35">
      <t>カクチョウ</t>
    </rPh>
    <rPh sb="40" eb="42">
      <t>ケントウ</t>
    </rPh>
    <rPh sb="51" eb="53">
      <t>ケイヒ</t>
    </rPh>
    <rPh sb="54" eb="56">
      <t>ケイジョウ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</si>
</sst>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617.79999999999995</c:v>
                </c:pt>
                <c:pt idx="1">
                  <c:v>302.10000000000002</c:v>
                </c:pt>
                <c:pt idx="2">
                  <c:v>497.4</c:v>
                </c:pt>
                <c:pt idx="3">
                  <c:v>553</c:v>
                </c:pt>
                <c:pt idx="4">
                  <c:v>592.4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3-4384-A90A-4DA10081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36800"/>
        <c:axId val="14343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335.9</c:v>
                </c:pt>
                <c:pt idx="1">
                  <c:v>277.8</c:v>
                </c:pt>
                <c:pt idx="2">
                  <c:v>443.6</c:v>
                </c:pt>
                <c:pt idx="3">
                  <c:v>355.6</c:v>
                </c:pt>
                <c:pt idx="4">
                  <c:v>358.6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E3-4384-A90A-4DA10081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36800"/>
        <c:axId val="143438976"/>
      </c:lineChart>
      <c:dateAx>
        <c:axId val="143436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438976"/>
        <c:crosses val="autoZero"/>
        <c:auto val="1"/>
        <c:lblOffset val="100"/>
        <c:baseTimeUnit val="years"/>
      </c:dateAx>
      <c:valAx>
        <c:axId val="14343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3436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36-4BE3-BF9D-0934C0E72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74784"/>
        <c:axId val="135410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45.6</c:v>
                </c:pt>
                <c:pt idx="2">
                  <c:v>85.4</c:v>
                </c:pt>
                <c:pt idx="3">
                  <c:v>69.900000000000006</c:v>
                </c:pt>
                <c:pt idx="4">
                  <c:v>59.6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36-4BE3-BF9D-0934C0E72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74784"/>
        <c:axId val="135410432"/>
      </c:lineChart>
      <c:dateAx>
        <c:axId val="14437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5410432"/>
        <c:crosses val="autoZero"/>
        <c:auto val="1"/>
        <c:lblOffset val="100"/>
        <c:baseTimeUnit val="years"/>
      </c:dateAx>
      <c:valAx>
        <c:axId val="135410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43747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70-4084-9E69-AC08FDBE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52544"/>
        <c:axId val="13545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70-4084-9E69-AC08FDBE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52544"/>
        <c:axId val="135454720"/>
      </c:lineChart>
      <c:dateAx>
        <c:axId val="135452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5454720"/>
        <c:crosses val="autoZero"/>
        <c:auto val="1"/>
        <c:lblOffset val="100"/>
        <c:baseTimeUnit val="years"/>
      </c:dateAx>
      <c:valAx>
        <c:axId val="13545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354525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48-4847-A193-0A2C54CBF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71552"/>
        <c:axId val="14447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48-4847-A193-0A2C54CBF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71552"/>
        <c:axId val="144473472"/>
      </c:lineChart>
      <c:dateAx>
        <c:axId val="144471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473472"/>
        <c:crosses val="autoZero"/>
        <c:auto val="1"/>
        <c:lblOffset val="100"/>
        <c:baseTimeUnit val="years"/>
      </c:dateAx>
      <c:valAx>
        <c:axId val="14447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4471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CC-4317-97B2-E7B73CFCF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530048"/>
        <c:axId val="144536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CC-4317-97B2-E7B73CFCF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30048"/>
        <c:axId val="144536320"/>
      </c:lineChart>
      <c:dateAx>
        <c:axId val="144530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536320"/>
        <c:crosses val="autoZero"/>
        <c:auto val="1"/>
        <c:lblOffset val="100"/>
        <c:baseTimeUnit val="years"/>
      </c:dateAx>
      <c:valAx>
        <c:axId val="144536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45300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39-4770-A27A-0A32D39F4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562816"/>
        <c:axId val="144573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54</c:v>
                </c:pt>
                <c:pt idx="4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39-4770-A27A-0A32D39F4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62816"/>
        <c:axId val="144573184"/>
      </c:lineChart>
      <c:dateAx>
        <c:axId val="144562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573184"/>
        <c:crosses val="autoZero"/>
        <c:auto val="1"/>
        <c:lblOffset val="100"/>
        <c:baseTimeUnit val="years"/>
      </c:dateAx>
      <c:valAx>
        <c:axId val="144573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445628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190.9</c:v>
                </c:pt>
                <c:pt idx="1">
                  <c:v>169.7</c:v>
                </c:pt>
                <c:pt idx="2">
                  <c:v>169.7</c:v>
                </c:pt>
                <c:pt idx="3">
                  <c:v>175.8</c:v>
                </c:pt>
                <c:pt idx="4">
                  <c:v>181.8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0E-4A2D-835C-9DC8FFCD5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15680"/>
        <c:axId val="144621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154.1</c:v>
                </c:pt>
                <c:pt idx="3">
                  <c:v>151.6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0E-4A2D-835C-9DC8FFCD5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15680"/>
        <c:axId val="144621952"/>
      </c:lineChart>
      <c:dateAx>
        <c:axId val="14461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621952"/>
        <c:crosses val="autoZero"/>
        <c:auto val="1"/>
        <c:lblOffset val="100"/>
        <c:baseTimeUnit val="years"/>
      </c:dateAx>
      <c:valAx>
        <c:axId val="144621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4615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83.8</c:v>
                </c:pt>
                <c:pt idx="1">
                  <c:v>66.900000000000006</c:v>
                </c:pt>
                <c:pt idx="2">
                  <c:v>79.7</c:v>
                </c:pt>
                <c:pt idx="3">
                  <c:v>81.7</c:v>
                </c:pt>
                <c:pt idx="4">
                  <c:v>82.9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0F-436E-889F-8759EFDF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719872"/>
        <c:axId val="14472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32.1</c:v>
                </c:pt>
                <c:pt idx="1">
                  <c:v>32.299999999999997</c:v>
                </c:pt>
                <c:pt idx="2">
                  <c:v>33.4</c:v>
                </c:pt>
                <c:pt idx="3">
                  <c:v>32.299999999999997</c:v>
                </c:pt>
                <c:pt idx="4">
                  <c:v>22.3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F0F-436E-889F-8759EFDF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19872"/>
        <c:axId val="144721792"/>
      </c:lineChart>
      <c:dateAx>
        <c:axId val="144719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721792"/>
        <c:crosses val="autoZero"/>
        <c:auto val="1"/>
        <c:lblOffset val="100"/>
        <c:baseTimeUnit val="years"/>
      </c:dateAx>
      <c:valAx>
        <c:axId val="144721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4719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4660</c:v>
                </c:pt>
                <c:pt idx="1">
                  <c:v>3250</c:v>
                </c:pt>
                <c:pt idx="2">
                  <c:v>3787</c:v>
                </c:pt>
                <c:pt idx="3">
                  <c:v>3846</c:v>
                </c:pt>
                <c:pt idx="4">
                  <c:v>4062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69-4B47-9793-E275C8BC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764288"/>
        <c:axId val="144840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7652</c:v>
                </c:pt>
                <c:pt idx="1">
                  <c:v>7497</c:v>
                </c:pt>
                <c:pt idx="2">
                  <c:v>9663</c:v>
                </c:pt>
                <c:pt idx="3">
                  <c:v>9019</c:v>
                </c:pt>
                <c:pt idx="4">
                  <c:v>8406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69-4B47-9793-E275C8BC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64288"/>
        <c:axId val="144840192"/>
      </c:lineChart>
      <c:dateAx>
        <c:axId val="14476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840192"/>
        <c:crosses val="autoZero"/>
        <c:auto val="1"/>
        <c:lblOffset val="100"/>
        <c:baseTimeUnit val="years"/>
      </c:dateAx>
      <c:valAx>
        <c:axId val="144840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44764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IV25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愛媛県八幡浜市　中央駐車場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913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127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19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33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120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137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617.79999999999995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302.10000000000002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497.4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553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592.4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190.9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169.7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169.7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175.8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181.8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335.9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443.6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355.6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358.6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2.7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2.2999999999999998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147.5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149.5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154.1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151.6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151.19999999999999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140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138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0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83.8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66.900000000000006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79.7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81.7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82.9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4660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3250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3787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3846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4062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49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48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48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54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33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32.1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33.4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32.299999999999997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22.3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7652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7497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9663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9019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8406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139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>
        <f>データ!CM7</f>
        <v>71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10189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56.7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45.6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85.4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69.900000000000006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59.6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wvN2lk62RBNJhcrHlym3LKZg8KBwSL9ajOLpTjOMvQaWWeG3qylCu3phfA3n5WR8VptNWmIv7jqZTaNroNb+Bg==" saltValue="2UpiRgINMXOBIVk/s3wUOg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70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71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72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73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74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75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76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77</v>
      </c>
      <c r="CN4" s="150" t="s">
        <v>78</v>
      </c>
      <c r="CO4" s="141" t="s">
        <v>79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80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81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82</v>
      </c>
      <c r="B5" s="58"/>
      <c r="C5" s="58"/>
      <c r="D5" s="58"/>
      <c r="E5" s="58"/>
      <c r="F5" s="58"/>
      <c r="G5" s="58"/>
      <c r="H5" s="59" t="s">
        <v>83</v>
      </c>
      <c r="I5" s="59" t="s">
        <v>84</v>
      </c>
      <c r="J5" s="59" t="s">
        <v>85</v>
      </c>
      <c r="K5" s="59" t="s">
        <v>86</v>
      </c>
      <c r="L5" s="59" t="s">
        <v>87</v>
      </c>
      <c r="M5" s="59" t="s">
        <v>4</v>
      </c>
      <c r="N5" s="59" t="s">
        <v>5</v>
      </c>
      <c r="O5" s="59" t="s">
        <v>88</v>
      </c>
      <c r="P5" s="59" t="s">
        <v>13</v>
      </c>
      <c r="Q5" s="59" t="s">
        <v>89</v>
      </c>
      <c r="R5" s="59" t="s">
        <v>90</v>
      </c>
      <c r="S5" s="59" t="s">
        <v>91</v>
      </c>
      <c r="T5" s="59" t="s">
        <v>92</v>
      </c>
      <c r="U5" s="59" t="s">
        <v>93</v>
      </c>
      <c r="V5" s="59" t="s">
        <v>94</v>
      </c>
      <c r="W5" s="59" t="s">
        <v>95</v>
      </c>
      <c r="X5" s="59" t="s">
        <v>96</v>
      </c>
      <c r="Y5" s="59" t="s">
        <v>97</v>
      </c>
      <c r="Z5" s="59" t="s">
        <v>98</v>
      </c>
      <c r="AA5" s="59" t="s">
        <v>99</v>
      </c>
      <c r="AB5" s="59" t="s">
        <v>100</v>
      </c>
      <c r="AC5" s="59" t="s">
        <v>101</v>
      </c>
      <c r="AD5" s="59" t="s">
        <v>102</v>
      </c>
      <c r="AE5" s="59" t="s">
        <v>103</v>
      </c>
      <c r="AF5" s="59" t="s">
        <v>104</v>
      </c>
      <c r="AG5" s="59" t="s">
        <v>105</v>
      </c>
      <c r="AH5" s="59" t="s">
        <v>106</v>
      </c>
      <c r="AI5" s="59" t="s">
        <v>107</v>
      </c>
      <c r="AJ5" s="59" t="s">
        <v>108</v>
      </c>
      <c r="AK5" s="59" t="s">
        <v>109</v>
      </c>
      <c r="AL5" s="59" t="s">
        <v>110</v>
      </c>
      <c r="AM5" s="59" t="s">
        <v>100</v>
      </c>
      <c r="AN5" s="59" t="s">
        <v>101</v>
      </c>
      <c r="AO5" s="59" t="s">
        <v>102</v>
      </c>
      <c r="AP5" s="59" t="s">
        <v>103</v>
      </c>
      <c r="AQ5" s="59" t="s">
        <v>104</v>
      </c>
      <c r="AR5" s="59" t="s">
        <v>105</v>
      </c>
      <c r="AS5" s="59" t="s">
        <v>106</v>
      </c>
      <c r="AT5" s="59" t="s">
        <v>107</v>
      </c>
      <c r="AU5" s="59" t="s">
        <v>108</v>
      </c>
      <c r="AV5" s="59" t="s">
        <v>98</v>
      </c>
      <c r="AW5" s="59" t="s">
        <v>99</v>
      </c>
      <c r="AX5" s="59" t="s">
        <v>100</v>
      </c>
      <c r="AY5" s="59" t="s">
        <v>101</v>
      </c>
      <c r="AZ5" s="59" t="s">
        <v>102</v>
      </c>
      <c r="BA5" s="59" t="s">
        <v>103</v>
      </c>
      <c r="BB5" s="59" t="s">
        <v>104</v>
      </c>
      <c r="BC5" s="59" t="s">
        <v>105</v>
      </c>
      <c r="BD5" s="59" t="s">
        <v>106</v>
      </c>
      <c r="BE5" s="59" t="s">
        <v>107</v>
      </c>
      <c r="BF5" s="59" t="s">
        <v>108</v>
      </c>
      <c r="BG5" s="59" t="s">
        <v>98</v>
      </c>
      <c r="BH5" s="59" t="s">
        <v>110</v>
      </c>
      <c r="BI5" s="59" t="s">
        <v>100</v>
      </c>
      <c r="BJ5" s="59" t="s">
        <v>101</v>
      </c>
      <c r="BK5" s="59" t="s">
        <v>102</v>
      </c>
      <c r="BL5" s="59" t="s">
        <v>103</v>
      </c>
      <c r="BM5" s="59" t="s">
        <v>104</v>
      </c>
      <c r="BN5" s="59" t="s">
        <v>105</v>
      </c>
      <c r="BO5" s="59" t="s">
        <v>106</v>
      </c>
      <c r="BP5" s="59" t="s">
        <v>107</v>
      </c>
      <c r="BQ5" s="59" t="s">
        <v>108</v>
      </c>
      <c r="BR5" s="59" t="s">
        <v>98</v>
      </c>
      <c r="BS5" s="59" t="s">
        <v>110</v>
      </c>
      <c r="BT5" s="59" t="s">
        <v>111</v>
      </c>
      <c r="BU5" s="59" t="s">
        <v>101</v>
      </c>
      <c r="BV5" s="59" t="s">
        <v>102</v>
      </c>
      <c r="BW5" s="59" t="s">
        <v>103</v>
      </c>
      <c r="BX5" s="59" t="s">
        <v>104</v>
      </c>
      <c r="BY5" s="59" t="s">
        <v>105</v>
      </c>
      <c r="BZ5" s="59" t="s">
        <v>106</v>
      </c>
      <c r="CA5" s="59" t="s">
        <v>107</v>
      </c>
      <c r="CB5" s="59" t="s">
        <v>108</v>
      </c>
      <c r="CC5" s="59" t="s">
        <v>98</v>
      </c>
      <c r="CD5" s="59" t="s">
        <v>99</v>
      </c>
      <c r="CE5" s="59" t="s">
        <v>100</v>
      </c>
      <c r="CF5" s="59" t="s">
        <v>101</v>
      </c>
      <c r="CG5" s="59" t="s">
        <v>102</v>
      </c>
      <c r="CH5" s="59" t="s">
        <v>103</v>
      </c>
      <c r="CI5" s="59" t="s">
        <v>104</v>
      </c>
      <c r="CJ5" s="59" t="s">
        <v>105</v>
      </c>
      <c r="CK5" s="59" t="s">
        <v>106</v>
      </c>
      <c r="CL5" s="59" t="s">
        <v>107</v>
      </c>
      <c r="CM5" s="151"/>
      <c r="CN5" s="151"/>
      <c r="CO5" s="59" t="s">
        <v>108</v>
      </c>
      <c r="CP5" s="59" t="s">
        <v>112</v>
      </c>
      <c r="CQ5" s="59" t="s">
        <v>99</v>
      </c>
      <c r="CR5" s="59" t="s">
        <v>111</v>
      </c>
      <c r="CS5" s="59" t="s">
        <v>101</v>
      </c>
      <c r="CT5" s="59" t="s">
        <v>102</v>
      </c>
      <c r="CU5" s="59" t="s">
        <v>103</v>
      </c>
      <c r="CV5" s="59" t="s">
        <v>104</v>
      </c>
      <c r="CW5" s="59" t="s">
        <v>105</v>
      </c>
      <c r="CX5" s="59" t="s">
        <v>106</v>
      </c>
      <c r="CY5" s="59" t="s">
        <v>107</v>
      </c>
      <c r="CZ5" s="59" t="s">
        <v>108</v>
      </c>
      <c r="DA5" s="59" t="s">
        <v>98</v>
      </c>
      <c r="DB5" s="59" t="s">
        <v>99</v>
      </c>
      <c r="DC5" s="59" t="s">
        <v>113</v>
      </c>
      <c r="DD5" s="59" t="s">
        <v>101</v>
      </c>
      <c r="DE5" s="59" t="s">
        <v>102</v>
      </c>
      <c r="DF5" s="59" t="s">
        <v>103</v>
      </c>
      <c r="DG5" s="59" t="s">
        <v>104</v>
      </c>
      <c r="DH5" s="59" t="s">
        <v>105</v>
      </c>
      <c r="DI5" s="59" t="s">
        <v>106</v>
      </c>
      <c r="DJ5" s="59" t="s">
        <v>44</v>
      </c>
      <c r="DK5" s="59" t="s">
        <v>97</v>
      </c>
      <c r="DL5" s="59" t="s">
        <v>98</v>
      </c>
      <c r="DM5" s="59" t="s">
        <v>99</v>
      </c>
      <c r="DN5" s="59" t="s">
        <v>111</v>
      </c>
      <c r="DO5" s="59" t="s">
        <v>101</v>
      </c>
      <c r="DP5" s="59" t="s">
        <v>102</v>
      </c>
      <c r="DQ5" s="59" t="s">
        <v>103</v>
      </c>
      <c r="DR5" s="59" t="s">
        <v>104</v>
      </c>
      <c r="DS5" s="59" t="s">
        <v>105</v>
      </c>
      <c r="DT5" s="59" t="s">
        <v>106</v>
      </c>
      <c r="DU5" s="59" t="s">
        <v>107</v>
      </c>
    </row>
    <row r="6" spans="1:125" s="66" customFormat="1" x14ac:dyDescent="0.15">
      <c r="A6" s="49" t="s">
        <v>114</v>
      </c>
      <c r="B6" s="60">
        <f>B8</f>
        <v>2017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7</v>
      </c>
      <c r="H6" s="60" t="str">
        <f>SUBSTITUTE(H8,"　","")</f>
        <v>愛媛県八幡浜市</v>
      </c>
      <c r="I6" s="60" t="str">
        <f t="shared" si="1"/>
        <v>中央駐車場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19</v>
      </c>
      <c r="S6" s="62" t="str">
        <f t="shared" si="1"/>
        <v>公共施設</v>
      </c>
      <c r="T6" s="62" t="str">
        <f t="shared" si="1"/>
        <v>無</v>
      </c>
      <c r="U6" s="63">
        <f t="shared" si="1"/>
        <v>913</v>
      </c>
      <c r="V6" s="63">
        <f t="shared" si="1"/>
        <v>33</v>
      </c>
      <c r="W6" s="63">
        <f t="shared" si="1"/>
        <v>120</v>
      </c>
      <c r="X6" s="62" t="str">
        <f t="shared" si="1"/>
        <v>代行制</v>
      </c>
      <c r="Y6" s="64">
        <f>IF(Y8="-",NA(),Y8)</f>
        <v>617.79999999999995</v>
      </c>
      <c r="Z6" s="64">
        <f t="shared" ref="Z6:AH6" si="2">IF(Z8="-",NA(),Z8)</f>
        <v>302.10000000000002</v>
      </c>
      <c r="AA6" s="64">
        <f t="shared" si="2"/>
        <v>497.4</v>
      </c>
      <c r="AB6" s="64">
        <f t="shared" si="2"/>
        <v>553</v>
      </c>
      <c r="AC6" s="64">
        <f t="shared" si="2"/>
        <v>592.4</v>
      </c>
      <c r="AD6" s="64">
        <f t="shared" si="2"/>
        <v>335.9</v>
      </c>
      <c r="AE6" s="64">
        <f t="shared" si="2"/>
        <v>277.8</v>
      </c>
      <c r="AF6" s="64">
        <f t="shared" si="2"/>
        <v>443.6</v>
      </c>
      <c r="AG6" s="64">
        <f t="shared" si="2"/>
        <v>355.6</v>
      </c>
      <c r="AH6" s="64">
        <f t="shared" si="2"/>
        <v>358.6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2.8</v>
      </c>
      <c r="AP6" s="64">
        <f t="shared" si="3"/>
        <v>2.1</v>
      </c>
      <c r="AQ6" s="64">
        <f t="shared" si="3"/>
        <v>2.2999999999999998</v>
      </c>
      <c r="AR6" s="64">
        <f t="shared" si="3"/>
        <v>2.7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49</v>
      </c>
      <c r="BA6" s="65">
        <f t="shared" si="4"/>
        <v>48</v>
      </c>
      <c r="BB6" s="65">
        <f t="shared" si="4"/>
        <v>48</v>
      </c>
      <c r="BC6" s="65">
        <f t="shared" si="4"/>
        <v>54</v>
      </c>
      <c r="BD6" s="65">
        <f t="shared" si="4"/>
        <v>33</v>
      </c>
      <c r="BE6" s="63" t="str">
        <f>IF(BE8="-","",IF(BE8="-","【-】","【"&amp;SUBSTITUTE(TEXT(BE8,"#,##0"),"-","△")&amp;"】"))</f>
        <v>【37】</v>
      </c>
      <c r="BF6" s="64">
        <f>IF(BF8="-",NA(),BF8)</f>
        <v>83.8</v>
      </c>
      <c r="BG6" s="64">
        <f t="shared" ref="BG6:BO6" si="5">IF(BG8="-",NA(),BG8)</f>
        <v>66.900000000000006</v>
      </c>
      <c r="BH6" s="64">
        <f t="shared" si="5"/>
        <v>79.7</v>
      </c>
      <c r="BI6" s="64">
        <f t="shared" si="5"/>
        <v>81.7</v>
      </c>
      <c r="BJ6" s="64">
        <f t="shared" si="5"/>
        <v>82.9</v>
      </c>
      <c r="BK6" s="64">
        <f t="shared" si="5"/>
        <v>32.1</v>
      </c>
      <c r="BL6" s="64">
        <f t="shared" si="5"/>
        <v>32.299999999999997</v>
      </c>
      <c r="BM6" s="64">
        <f t="shared" si="5"/>
        <v>33.4</v>
      </c>
      <c r="BN6" s="64">
        <f t="shared" si="5"/>
        <v>32.299999999999997</v>
      </c>
      <c r="BO6" s="64">
        <f t="shared" si="5"/>
        <v>22.3</v>
      </c>
      <c r="BP6" s="61" t="str">
        <f>IF(BP8="-","",IF(BP8="-","【-】","【"&amp;SUBSTITUTE(TEXT(BP8,"#,##0.0"),"-","△")&amp;"】"))</f>
        <v>【26.4】</v>
      </c>
      <c r="BQ6" s="65">
        <f>IF(BQ8="-",NA(),BQ8)</f>
        <v>4660</v>
      </c>
      <c r="BR6" s="65">
        <f t="shared" ref="BR6:BZ6" si="6">IF(BR8="-",NA(),BR8)</f>
        <v>3250</v>
      </c>
      <c r="BS6" s="65">
        <f t="shared" si="6"/>
        <v>3787</v>
      </c>
      <c r="BT6" s="65">
        <f t="shared" si="6"/>
        <v>3846</v>
      </c>
      <c r="BU6" s="65">
        <f t="shared" si="6"/>
        <v>4062</v>
      </c>
      <c r="BV6" s="65">
        <f t="shared" si="6"/>
        <v>7652</v>
      </c>
      <c r="BW6" s="65">
        <f t="shared" si="6"/>
        <v>7497</v>
      </c>
      <c r="BX6" s="65">
        <f t="shared" si="6"/>
        <v>9663</v>
      </c>
      <c r="BY6" s="65">
        <f t="shared" si="6"/>
        <v>9019</v>
      </c>
      <c r="BZ6" s="65">
        <f t="shared" si="6"/>
        <v>8406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115</v>
      </c>
      <c r="CM6" s="63">
        <f t="shared" ref="CM6:CN6" si="7">CM8</f>
        <v>71</v>
      </c>
      <c r="CN6" s="63">
        <f t="shared" si="7"/>
        <v>10189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116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56.7</v>
      </c>
      <c r="DF6" s="64">
        <f t="shared" si="8"/>
        <v>45.6</v>
      </c>
      <c r="DG6" s="64">
        <f t="shared" si="8"/>
        <v>85.4</v>
      </c>
      <c r="DH6" s="64">
        <f t="shared" si="8"/>
        <v>69.900000000000006</v>
      </c>
      <c r="DI6" s="64">
        <f t="shared" si="8"/>
        <v>59.6</v>
      </c>
      <c r="DJ6" s="61" t="str">
        <f>IF(DJ8="-","",IF(DJ8="-","【-】","【"&amp;SUBSTITUTE(TEXT(DJ8,"#,##0.0"),"-","△")&amp;"】"))</f>
        <v>【120.3】</v>
      </c>
      <c r="DK6" s="64">
        <f>IF(DK8="-",NA(),DK8)</f>
        <v>190.9</v>
      </c>
      <c r="DL6" s="64">
        <f t="shared" ref="DL6:DT6" si="9">IF(DL8="-",NA(),DL8)</f>
        <v>169.7</v>
      </c>
      <c r="DM6" s="64">
        <f t="shared" si="9"/>
        <v>169.7</v>
      </c>
      <c r="DN6" s="64">
        <f t="shared" si="9"/>
        <v>175.8</v>
      </c>
      <c r="DO6" s="64">
        <f t="shared" si="9"/>
        <v>181.8</v>
      </c>
      <c r="DP6" s="64">
        <f t="shared" si="9"/>
        <v>147.5</v>
      </c>
      <c r="DQ6" s="64">
        <f t="shared" si="9"/>
        <v>149.5</v>
      </c>
      <c r="DR6" s="64">
        <f t="shared" si="9"/>
        <v>154.1</v>
      </c>
      <c r="DS6" s="64">
        <f t="shared" si="9"/>
        <v>151.6</v>
      </c>
      <c r="DT6" s="64">
        <f t="shared" si="9"/>
        <v>151.19999999999999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117</v>
      </c>
      <c r="B7" s="60">
        <f t="shared" ref="B7:X7" si="10">B8</f>
        <v>2017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7</v>
      </c>
      <c r="H7" s="60" t="str">
        <f t="shared" si="10"/>
        <v>愛媛県　八幡浜市</v>
      </c>
      <c r="I7" s="60" t="str">
        <f t="shared" si="10"/>
        <v>中央駐車場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19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913</v>
      </c>
      <c r="V7" s="63">
        <f t="shared" si="10"/>
        <v>33</v>
      </c>
      <c r="W7" s="63">
        <f t="shared" si="10"/>
        <v>120</v>
      </c>
      <c r="X7" s="62" t="str">
        <f t="shared" si="10"/>
        <v>代行制</v>
      </c>
      <c r="Y7" s="64">
        <f>Y8</f>
        <v>617.79999999999995</v>
      </c>
      <c r="Z7" s="64">
        <f t="shared" ref="Z7:AH7" si="11">Z8</f>
        <v>302.10000000000002</v>
      </c>
      <c r="AA7" s="64">
        <f t="shared" si="11"/>
        <v>497.4</v>
      </c>
      <c r="AB7" s="64">
        <f t="shared" si="11"/>
        <v>553</v>
      </c>
      <c r="AC7" s="64">
        <f t="shared" si="11"/>
        <v>592.4</v>
      </c>
      <c r="AD7" s="64">
        <f t="shared" si="11"/>
        <v>335.9</v>
      </c>
      <c r="AE7" s="64">
        <f t="shared" si="11"/>
        <v>277.8</v>
      </c>
      <c r="AF7" s="64">
        <f t="shared" si="11"/>
        <v>443.6</v>
      </c>
      <c r="AG7" s="64">
        <f t="shared" si="11"/>
        <v>355.6</v>
      </c>
      <c r="AH7" s="64">
        <f t="shared" si="11"/>
        <v>358.6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2.8</v>
      </c>
      <c r="AP7" s="64">
        <f t="shared" si="12"/>
        <v>2.1</v>
      </c>
      <c r="AQ7" s="64">
        <f t="shared" si="12"/>
        <v>2.2999999999999998</v>
      </c>
      <c r="AR7" s="64">
        <f t="shared" si="12"/>
        <v>2.7</v>
      </c>
      <c r="AS7" s="64">
        <f t="shared" si="12"/>
        <v>2.2999999999999998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49</v>
      </c>
      <c r="BA7" s="65">
        <f t="shared" si="13"/>
        <v>48</v>
      </c>
      <c r="BB7" s="65">
        <f t="shared" si="13"/>
        <v>48</v>
      </c>
      <c r="BC7" s="65">
        <f t="shared" si="13"/>
        <v>54</v>
      </c>
      <c r="BD7" s="65">
        <f t="shared" si="13"/>
        <v>33</v>
      </c>
      <c r="BE7" s="63"/>
      <c r="BF7" s="64">
        <f>BF8</f>
        <v>83.8</v>
      </c>
      <c r="BG7" s="64">
        <f t="shared" ref="BG7:BO7" si="14">BG8</f>
        <v>66.900000000000006</v>
      </c>
      <c r="BH7" s="64">
        <f t="shared" si="14"/>
        <v>79.7</v>
      </c>
      <c r="BI7" s="64">
        <f t="shared" si="14"/>
        <v>81.7</v>
      </c>
      <c r="BJ7" s="64">
        <f t="shared" si="14"/>
        <v>82.9</v>
      </c>
      <c r="BK7" s="64">
        <f t="shared" si="14"/>
        <v>32.1</v>
      </c>
      <c r="BL7" s="64">
        <f t="shared" si="14"/>
        <v>32.299999999999997</v>
      </c>
      <c r="BM7" s="64">
        <f t="shared" si="14"/>
        <v>33.4</v>
      </c>
      <c r="BN7" s="64">
        <f t="shared" si="14"/>
        <v>32.299999999999997</v>
      </c>
      <c r="BO7" s="64">
        <f t="shared" si="14"/>
        <v>22.3</v>
      </c>
      <c r="BP7" s="61"/>
      <c r="BQ7" s="65">
        <f>BQ8</f>
        <v>4660</v>
      </c>
      <c r="BR7" s="65">
        <f t="shared" ref="BR7:BZ7" si="15">BR8</f>
        <v>3250</v>
      </c>
      <c r="BS7" s="65">
        <f t="shared" si="15"/>
        <v>3787</v>
      </c>
      <c r="BT7" s="65">
        <f t="shared" si="15"/>
        <v>3846</v>
      </c>
      <c r="BU7" s="65">
        <f t="shared" si="15"/>
        <v>4062</v>
      </c>
      <c r="BV7" s="65">
        <f t="shared" si="15"/>
        <v>7652</v>
      </c>
      <c r="BW7" s="65">
        <f t="shared" si="15"/>
        <v>7497</v>
      </c>
      <c r="BX7" s="65">
        <f t="shared" si="15"/>
        <v>9663</v>
      </c>
      <c r="BY7" s="65">
        <f t="shared" si="15"/>
        <v>9019</v>
      </c>
      <c r="BZ7" s="65">
        <f t="shared" si="15"/>
        <v>8406</v>
      </c>
      <c r="CA7" s="63"/>
      <c r="CB7" s="64" t="s">
        <v>118</v>
      </c>
      <c r="CC7" s="64" t="s">
        <v>118</v>
      </c>
      <c r="CD7" s="64" t="s">
        <v>118</v>
      </c>
      <c r="CE7" s="64" t="s">
        <v>118</v>
      </c>
      <c r="CF7" s="64" t="s">
        <v>118</v>
      </c>
      <c r="CG7" s="64" t="s">
        <v>118</v>
      </c>
      <c r="CH7" s="64" t="s">
        <v>118</v>
      </c>
      <c r="CI7" s="64" t="s">
        <v>118</v>
      </c>
      <c r="CJ7" s="64" t="s">
        <v>118</v>
      </c>
      <c r="CK7" s="64" t="s">
        <v>116</v>
      </c>
      <c r="CL7" s="61"/>
      <c r="CM7" s="63">
        <f>CM8</f>
        <v>71</v>
      </c>
      <c r="CN7" s="63">
        <f>CN8</f>
        <v>10189</v>
      </c>
      <c r="CO7" s="64" t="s">
        <v>118</v>
      </c>
      <c r="CP7" s="64" t="s">
        <v>118</v>
      </c>
      <c r="CQ7" s="64" t="s">
        <v>118</v>
      </c>
      <c r="CR7" s="64" t="s">
        <v>118</v>
      </c>
      <c r="CS7" s="64" t="s">
        <v>118</v>
      </c>
      <c r="CT7" s="64" t="s">
        <v>118</v>
      </c>
      <c r="CU7" s="64" t="s">
        <v>118</v>
      </c>
      <c r="CV7" s="64" t="s">
        <v>118</v>
      </c>
      <c r="CW7" s="64" t="s">
        <v>118</v>
      </c>
      <c r="CX7" s="64" t="s">
        <v>116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56.7</v>
      </c>
      <c r="DF7" s="64">
        <f t="shared" si="16"/>
        <v>45.6</v>
      </c>
      <c r="DG7" s="64">
        <f t="shared" si="16"/>
        <v>85.4</v>
      </c>
      <c r="DH7" s="64">
        <f t="shared" si="16"/>
        <v>69.900000000000006</v>
      </c>
      <c r="DI7" s="64">
        <f t="shared" si="16"/>
        <v>59.6</v>
      </c>
      <c r="DJ7" s="61"/>
      <c r="DK7" s="64">
        <f>DK8</f>
        <v>190.9</v>
      </c>
      <c r="DL7" s="64">
        <f t="shared" ref="DL7:DT7" si="17">DL8</f>
        <v>169.7</v>
      </c>
      <c r="DM7" s="64">
        <f t="shared" si="17"/>
        <v>169.7</v>
      </c>
      <c r="DN7" s="64">
        <f t="shared" si="17"/>
        <v>175.8</v>
      </c>
      <c r="DO7" s="64">
        <f t="shared" si="17"/>
        <v>181.8</v>
      </c>
      <c r="DP7" s="64">
        <f t="shared" si="17"/>
        <v>147.5</v>
      </c>
      <c r="DQ7" s="64">
        <f t="shared" si="17"/>
        <v>149.5</v>
      </c>
      <c r="DR7" s="64">
        <f t="shared" si="17"/>
        <v>154.1</v>
      </c>
      <c r="DS7" s="64">
        <f t="shared" si="17"/>
        <v>151.6</v>
      </c>
      <c r="DT7" s="64">
        <f t="shared" si="17"/>
        <v>151.19999999999999</v>
      </c>
      <c r="DU7" s="61"/>
    </row>
    <row r="8" spans="1:125" s="66" customFormat="1" x14ac:dyDescent="0.15">
      <c r="A8" s="49"/>
      <c r="B8" s="67">
        <v>2017</v>
      </c>
      <c r="C8" s="67">
        <v>382043</v>
      </c>
      <c r="D8" s="67">
        <v>47</v>
      </c>
      <c r="E8" s="67">
        <v>14</v>
      </c>
      <c r="F8" s="67">
        <v>0</v>
      </c>
      <c r="G8" s="67">
        <v>7</v>
      </c>
      <c r="H8" s="67" t="s">
        <v>119</v>
      </c>
      <c r="I8" s="67" t="s">
        <v>120</v>
      </c>
      <c r="J8" s="67" t="s">
        <v>121</v>
      </c>
      <c r="K8" s="67" t="s">
        <v>122</v>
      </c>
      <c r="L8" s="67" t="s">
        <v>123</v>
      </c>
      <c r="M8" s="67" t="s">
        <v>124</v>
      </c>
      <c r="N8" s="67" t="s">
        <v>125</v>
      </c>
      <c r="O8" s="68" t="s">
        <v>126</v>
      </c>
      <c r="P8" s="69" t="s">
        <v>127</v>
      </c>
      <c r="Q8" s="69" t="s">
        <v>128</v>
      </c>
      <c r="R8" s="70">
        <v>19</v>
      </c>
      <c r="S8" s="69" t="s">
        <v>129</v>
      </c>
      <c r="T8" s="69" t="s">
        <v>130</v>
      </c>
      <c r="U8" s="70">
        <v>913</v>
      </c>
      <c r="V8" s="70">
        <v>33</v>
      </c>
      <c r="W8" s="70">
        <v>120</v>
      </c>
      <c r="X8" s="69" t="s">
        <v>131</v>
      </c>
      <c r="Y8" s="71">
        <v>617.79999999999995</v>
      </c>
      <c r="Z8" s="71">
        <v>302.10000000000002</v>
      </c>
      <c r="AA8" s="71">
        <v>497.4</v>
      </c>
      <c r="AB8" s="71">
        <v>553</v>
      </c>
      <c r="AC8" s="71">
        <v>592.4</v>
      </c>
      <c r="AD8" s="71">
        <v>335.9</v>
      </c>
      <c r="AE8" s="71">
        <v>277.8</v>
      </c>
      <c r="AF8" s="71">
        <v>443.6</v>
      </c>
      <c r="AG8" s="71">
        <v>355.6</v>
      </c>
      <c r="AH8" s="71">
        <v>358.6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2.8</v>
      </c>
      <c r="AP8" s="71">
        <v>2.1</v>
      </c>
      <c r="AQ8" s="71">
        <v>2.2999999999999998</v>
      </c>
      <c r="AR8" s="71">
        <v>2.7</v>
      </c>
      <c r="AS8" s="71">
        <v>2.2999999999999998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49</v>
      </c>
      <c r="BA8" s="72">
        <v>48</v>
      </c>
      <c r="BB8" s="72">
        <v>48</v>
      </c>
      <c r="BC8" s="72">
        <v>54</v>
      </c>
      <c r="BD8" s="72">
        <v>33</v>
      </c>
      <c r="BE8" s="72">
        <v>37</v>
      </c>
      <c r="BF8" s="71">
        <v>83.8</v>
      </c>
      <c r="BG8" s="71">
        <v>66.900000000000006</v>
      </c>
      <c r="BH8" s="71">
        <v>79.7</v>
      </c>
      <c r="BI8" s="71">
        <v>81.7</v>
      </c>
      <c r="BJ8" s="71">
        <v>82.9</v>
      </c>
      <c r="BK8" s="71">
        <v>32.1</v>
      </c>
      <c r="BL8" s="71">
        <v>32.299999999999997</v>
      </c>
      <c r="BM8" s="71">
        <v>33.4</v>
      </c>
      <c r="BN8" s="71">
        <v>32.299999999999997</v>
      </c>
      <c r="BO8" s="71">
        <v>22.3</v>
      </c>
      <c r="BP8" s="68">
        <v>26.4</v>
      </c>
      <c r="BQ8" s="72">
        <v>4660</v>
      </c>
      <c r="BR8" s="72">
        <v>3250</v>
      </c>
      <c r="BS8" s="72">
        <v>3787</v>
      </c>
      <c r="BT8" s="73">
        <v>3846</v>
      </c>
      <c r="BU8" s="73">
        <v>4062</v>
      </c>
      <c r="BV8" s="72">
        <v>7652</v>
      </c>
      <c r="BW8" s="72">
        <v>7497</v>
      </c>
      <c r="BX8" s="72">
        <v>9663</v>
      </c>
      <c r="BY8" s="72">
        <v>9019</v>
      </c>
      <c r="BZ8" s="72">
        <v>8406</v>
      </c>
      <c r="CA8" s="70">
        <v>15069</v>
      </c>
      <c r="CB8" s="71" t="s">
        <v>123</v>
      </c>
      <c r="CC8" s="71" t="s">
        <v>123</v>
      </c>
      <c r="CD8" s="71" t="s">
        <v>123</v>
      </c>
      <c r="CE8" s="71" t="s">
        <v>123</v>
      </c>
      <c r="CF8" s="71" t="s">
        <v>123</v>
      </c>
      <c r="CG8" s="71" t="s">
        <v>123</v>
      </c>
      <c r="CH8" s="71" t="s">
        <v>123</v>
      </c>
      <c r="CI8" s="71" t="s">
        <v>123</v>
      </c>
      <c r="CJ8" s="71" t="s">
        <v>123</v>
      </c>
      <c r="CK8" s="71" t="s">
        <v>123</v>
      </c>
      <c r="CL8" s="68" t="s">
        <v>123</v>
      </c>
      <c r="CM8" s="70">
        <v>71</v>
      </c>
      <c r="CN8" s="70">
        <v>10189</v>
      </c>
      <c r="CO8" s="71" t="s">
        <v>123</v>
      </c>
      <c r="CP8" s="71" t="s">
        <v>123</v>
      </c>
      <c r="CQ8" s="71" t="s">
        <v>123</v>
      </c>
      <c r="CR8" s="71" t="s">
        <v>123</v>
      </c>
      <c r="CS8" s="71" t="s">
        <v>123</v>
      </c>
      <c r="CT8" s="71" t="s">
        <v>123</v>
      </c>
      <c r="CU8" s="71" t="s">
        <v>123</v>
      </c>
      <c r="CV8" s="71" t="s">
        <v>123</v>
      </c>
      <c r="CW8" s="71" t="s">
        <v>123</v>
      </c>
      <c r="CX8" s="71" t="s">
        <v>123</v>
      </c>
      <c r="CY8" s="68" t="s">
        <v>123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56.7</v>
      </c>
      <c r="DF8" s="71">
        <v>45.6</v>
      </c>
      <c r="DG8" s="71">
        <v>85.4</v>
      </c>
      <c r="DH8" s="71">
        <v>69.900000000000006</v>
      </c>
      <c r="DI8" s="71">
        <v>59.6</v>
      </c>
      <c r="DJ8" s="68">
        <v>120.3</v>
      </c>
      <c r="DK8" s="71">
        <v>190.9</v>
      </c>
      <c r="DL8" s="71">
        <v>169.7</v>
      </c>
      <c r="DM8" s="71">
        <v>169.7</v>
      </c>
      <c r="DN8" s="71">
        <v>175.8</v>
      </c>
      <c r="DO8" s="71">
        <v>181.8</v>
      </c>
      <c r="DP8" s="71">
        <v>147.5</v>
      </c>
      <c r="DQ8" s="71">
        <v>149.5</v>
      </c>
      <c r="DR8" s="71">
        <v>154.1</v>
      </c>
      <c r="DS8" s="71">
        <v>151.6</v>
      </c>
      <c r="DT8" s="71">
        <v>151.19999999999999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132</v>
      </c>
      <c r="C10" s="78" t="s">
        <v>133</v>
      </c>
      <c r="D10" s="78" t="s">
        <v>134</v>
      </c>
      <c r="E10" s="78" t="s">
        <v>135</v>
      </c>
      <c r="F10" s="78" t="s">
        <v>136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2019-01-23T23:55:21Z</cp:lastPrinted>
  <dcterms:created xsi:type="dcterms:W3CDTF">2018-12-07T10:36:24Z</dcterms:created>
  <dcterms:modified xsi:type="dcterms:W3CDTF">2019-02-14T06:42:59Z</dcterms:modified>
</cp:coreProperties>
</file>