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ffIxjBYvuQ+RuvoK9RFJv5N4pMC74l7fP8kLY4NbaLzx8W29vUK2S7wX5fCMuNBH9cVGI42XG1m4hb977J8bFQ==" workbookSaltValue="bdg9V5fX8Xr7Tzh8DOn8gw==" workbookSpinCount="100000" lockStructure="1"/>
  <bookViews>
    <workbookView xWindow="9300" yWindow="549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BZ76" i="4"/>
  <c r="IT76" i="4"/>
  <c r="CS51" i="4"/>
  <c r="HJ30" i="4"/>
  <c r="MA51" i="4"/>
  <c r="C11" i="5"/>
  <c r="D11" i="5"/>
  <c r="E11" i="5"/>
  <c r="B11" i="5"/>
  <c r="BK76" i="4" l="1"/>
  <c r="LH51" i="4"/>
  <c r="BZ51" i="4"/>
  <c r="LT76" i="4"/>
  <c r="GQ51" i="4"/>
  <c r="LH30" i="4"/>
  <c r="IE76" i="4"/>
  <c r="GQ30" i="4"/>
  <c r="BZ30" i="4"/>
  <c r="BG30" i="4"/>
  <c r="LE76" i="4"/>
  <c r="FX30" i="4"/>
  <c r="AV76" i="4"/>
  <c r="KO51" i="4"/>
  <c r="KO30" i="4"/>
  <c r="BG51" i="4"/>
  <c r="FX51" i="4"/>
  <c r="HP76" i="4"/>
  <c r="FE51" i="4"/>
  <c r="HA76" i="4"/>
  <c r="AN51" i="4"/>
  <c r="FE30" i="4"/>
  <c r="KP76" i="4"/>
  <c r="AN30" i="4"/>
  <c r="JV51" i="4"/>
  <c r="JV30" i="4"/>
  <c r="AG76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<sst xmlns="http://schemas.openxmlformats.org/spreadsheetml/2006/main" count="287" uniqueCount="166">
  <si>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</si>
  <si>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</si>
  <si>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</si>
  <si>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</si>
  <si>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</si>
  <si>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</si>
  <si>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</si>
  <si>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</si>
  <si>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</si>
  <si>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</si>
  <si>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</si>
  <si>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</si>
  <si>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</si>
  <si>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</si>
  <si>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</si>
  <si>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</si>
  <si>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</si>
  <si>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</si>
  <si>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</si>
  <si>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</si>
  <si>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</si>
  <si>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</si>
  <si>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</si>
  <si>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</si>
  <si>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</si>
  <si>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</si>
  <si>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</si>
  <si>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</si>
  <si>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</si>
  <si>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</si>
  <si>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</si>
  <si>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</si>
  <si>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</si>
  <si>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</si>
  <si>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</si>
  <si>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</si>
  <si>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</si>
  <si>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</si>
  <si>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</si>
  <si>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</si>
  <si>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</si>
  <si>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</si>
  <si>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</si>
  <si>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</si>
  <si>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</si>
  <si>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</si>
  <si>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</si>
  <si>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</si>
  <si>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</si>
  <si>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</si>
  <si>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</si>
  <si>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</si>
  <si>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</si>
  <si>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</si>
  <si>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</si>
  <si>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</si>
  <si>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</si>
  <si>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</si>
  <si>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</si>
  <si>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</si>
  <si>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</si>
  <si>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</si>
  <si>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</si>
  <si>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</si>
  <si>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</si>
  <si>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</si>
  <si>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</si>
  <si>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</si>
  <si>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</si>
  <si>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</si>
  <si>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</si>
  <si>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</si>
  <si>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</si>
  <si>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</si>
  <si>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</si>
  <si>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</si>
  <si>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</si>
  <si>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</si>
  <si>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</si>
  <si>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</si>
  <si>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</si>
  <si>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</si>
  <si>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</si>
  <si>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</si>
  <si>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</si>
  <si>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</si>
  <si>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</si>
  <si>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</si>
  <si>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</si>
  <si>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</si>
  <si>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</si>
  <si>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</si>
  <si>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</si>
  <si>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</si>
  <si>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</si>
  <si>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</si>
  <si>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</si>
  <si>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</si>
  <si>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</si>
  <si>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</si>
  <si>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</si>
  <si>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</si>
  <si>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</si>
  <si>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</si>
  <si>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</si>
  <si>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</si>
  <si>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</si>
  <si>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</si>
  <si>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</si>
  <si>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</si>
  <si>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</si>
  <si>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</si>
  <si>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</si>
  <si>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</si>
  <si>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</si>
  <si>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</si>
  <si>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</si>
  <si>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</si>
  <si>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</si>
  <si>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</si>
  <si>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</si>
  <si>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</si>
  <si>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</si>
  <si>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</si>
  <si>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</si>
  <si>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</si>
  <si>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</si>
  <si>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</si>
  <si>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</si>
  <si>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</si>
  <si>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</si>
  <si>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</si>
  <si>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</si>
  <si>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</si>
  <si>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</si>
  <si>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</si>
  <si>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</si>
  <si>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</si>
  <si>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</si>
  <si>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</si>
  <si>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</si>
  <si>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</si>
  <si>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</si>
  <si>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</si>
  <si>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</si>
  <si>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新町角駐車場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</si>
  <si>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</si>
  <si>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</si>
  <si>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</si>
  <si>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</si>
  <si>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</si>
  <si>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</si>
  <si>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</si>
  <si>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</si>
  <si>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</si>
  <si>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</si>
  <si>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</si>
  <si>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</si>
  <si>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</si>
  <si>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</si>
  <si>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</si>
  <si>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</si>
  <si>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①収益的周知比率
②他会計補助金比率
　比率が減少傾向にあることは、平成26年度より既発債について元金償還が開始され、平成29年度は他会計より繰入している。
④売上高GOP比率
⑤EBITDA
　売上高GOP比率は、類似施設平均値を上回っているため収益性は高く、数値も安定している。
　EBITDAが類似施設平均値を下回っているのは、収容台数が9台と小規模な駐車場であり、利益そのものが小さいことが原因として挙げられる。</t>
    <rPh sb="1" eb="4">
      <t>シュウエキテキ</t>
    </rPh>
    <rPh sb="4" eb="6">
      <t>シュウチ</t>
    </rPh>
    <rPh sb="6" eb="8">
      <t>ヒリツ</t>
    </rPh>
    <rPh sb="10" eb="11">
      <t>タ</t>
    </rPh>
    <rPh sb="11" eb="13">
      <t>カイケイ</t>
    </rPh>
    <rPh sb="13" eb="16">
      <t>ホジョキン</t>
    </rPh>
    <rPh sb="16" eb="18">
      <t>ヒリツ</t>
    </rPh>
    <rPh sb="20" eb="22">
      <t>ヒリツ</t>
    </rPh>
    <rPh sb="23" eb="25">
      <t>ゲンショウ</t>
    </rPh>
    <rPh sb="25" eb="27">
      <t>ケイコウ</t>
    </rPh>
    <rPh sb="34" eb="36">
      <t>ヘイセイ</t>
    </rPh>
    <rPh sb="38" eb="40">
      <t>ネンド</t>
    </rPh>
    <rPh sb="42" eb="45">
      <t>キハツサイ</t>
    </rPh>
    <rPh sb="49" eb="51">
      <t>ガンキン</t>
    </rPh>
    <rPh sb="51" eb="53">
      <t>ショウカン</t>
    </rPh>
    <rPh sb="54" eb="56">
      <t>カイシ</t>
    </rPh>
    <rPh sb="59" eb="61">
      <t>ヘイセイ</t>
    </rPh>
    <rPh sb="63" eb="65">
      <t>ネンド</t>
    </rPh>
    <rPh sb="66" eb="67">
      <t>タ</t>
    </rPh>
    <rPh sb="67" eb="69">
      <t>カイケイ</t>
    </rPh>
    <rPh sb="71" eb="73">
      <t>クリイレ</t>
    </rPh>
    <rPh sb="81" eb="83">
      <t>ウリアゲ</t>
    </rPh>
    <rPh sb="83" eb="84">
      <t>ダカ</t>
    </rPh>
    <rPh sb="87" eb="89">
      <t>ヒリツ</t>
    </rPh>
    <rPh sb="99" eb="101">
      <t>ウリアゲ</t>
    </rPh>
    <rPh sb="101" eb="102">
      <t>ダカ</t>
    </rPh>
    <rPh sb="105" eb="107">
      <t>ヒリツ</t>
    </rPh>
    <rPh sb="109" eb="111">
      <t>ルイジ</t>
    </rPh>
    <rPh sb="111" eb="113">
      <t>シセツ</t>
    </rPh>
    <rPh sb="113" eb="116">
      <t>ヘイキンチ</t>
    </rPh>
    <rPh sb="117" eb="119">
      <t>ウワマワ</t>
    </rPh>
    <rPh sb="125" eb="128">
      <t>シュウエキセイ</t>
    </rPh>
    <rPh sb="129" eb="130">
      <t>タカ</t>
    </rPh>
    <rPh sb="132" eb="134">
      <t>スウチ</t>
    </rPh>
    <rPh sb="135" eb="137">
      <t>アンテイ</t>
    </rPh>
    <rPh sb="151" eb="153">
      <t>ルイジ</t>
    </rPh>
    <rPh sb="153" eb="155">
      <t>シセツ</t>
    </rPh>
    <rPh sb="155" eb="158">
      <t>ヘイキンチ</t>
    </rPh>
    <rPh sb="159" eb="161">
      <t>シタマワ</t>
    </rPh>
    <rPh sb="168" eb="170">
      <t>シュウヨウ</t>
    </rPh>
    <rPh sb="170" eb="172">
      <t>ダイスウ</t>
    </rPh>
    <rPh sb="174" eb="175">
      <t>ダイ</t>
    </rPh>
    <rPh sb="176" eb="179">
      <t>ショウキボ</t>
    </rPh>
    <rPh sb="180" eb="183">
      <t>チュウシャジョウ</t>
    </rPh>
    <rPh sb="187" eb="189">
      <t>リエキ</t>
    </rPh>
    <rPh sb="194" eb="195">
      <t>チイ</t>
    </rPh>
    <rPh sb="200" eb="202">
      <t>ゲンイン</t>
    </rPh>
    <rPh sb="205" eb="206">
      <t>ア</t>
    </rPh>
    <phoneticPr fontId="5"/>
  </si>
  <si>
    <t>⑪稼働率
　横ばいではあるが、8市営駐車場の中で最も稼働率が高く、類似施設平均値を上回っている。市内中心地に位置しているため、買い物客も含め幅広く活用されている。</t>
    <rPh sb="1" eb="3">
      <t>カドウ</t>
    </rPh>
    <rPh sb="3" eb="4">
      <t>リツ</t>
    </rPh>
    <rPh sb="6" eb="7">
      <t>ヨコ</t>
    </rPh>
    <rPh sb="16" eb="18">
      <t>シエイ</t>
    </rPh>
    <rPh sb="18" eb="21">
      <t>チュウシャジョウ</t>
    </rPh>
    <rPh sb="22" eb="23">
      <t>ナカ</t>
    </rPh>
    <rPh sb="24" eb="25">
      <t>モット</t>
    </rPh>
    <rPh sb="26" eb="28">
      <t>カドウ</t>
    </rPh>
    <rPh sb="28" eb="29">
      <t>リツ</t>
    </rPh>
    <rPh sb="30" eb="31">
      <t>タカ</t>
    </rPh>
    <rPh sb="33" eb="35">
      <t>ルイジ</t>
    </rPh>
    <rPh sb="35" eb="37">
      <t>シセツ</t>
    </rPh>
    <rPh sb="37" eb="40">
      <t>ヘイキンチ</t>
    </rPh>
    <rPh sb="41" eb="43">
      <t>ウワマワ</t>
    </rPh>
    <rPh sb="48" eb="49">
      <t>シ</t>
    </rPh>
    <rPh sb="49" eb="50">
      <t>ナイ</t>
    </rPh>
    <rPh sb="50" eb="53">
      <t>チュウシンチ</t>
    </rPh>
    <rPh sb="54" eb="56">
      <t>イチ</t>
    </rPh>
    <rPh sb="63" eb="64">
      <t>カ</t>
    </rPh>
    <rPh sb="65" eb="66">
      <t>モノ</t>
    </rPh>
    <rPh sb="66" eb="67">
      <t>キャク</t>
    </rPh>
    <rPh sb="68" eb="69">
      <t>フク</t>
    </rPh>
    <rPh sb="70" eb="72">
      <t>ハバヒロ</t>
    </rPh>
    <rPh sb="73" eb="75">
      <t>カツヨウ</t>
    </rPh>
    <phoneticPr fontId="5"/>
  </si>
  <si>
    <t>　既発債償還金の支出により、収益的収支比率は100％以下となっているが、収入は増加傾向にある。稼働率も8市営駐車場の中で最も高く、営業に関する収益性を表す指標である売上高GOP比率も平均以上を維持している。</t>
    <rPh sb="1" eb="4">
      <t>キハツサイ</t>
    </rPh>
    <rPh sb="4" eb="6">
      <t>ショウカン</t>
    </rPh>
    <rPh sb="6" eb="7">
      <t>キン</t>
    </rPh>
    <rPh sb="8" eb="10">
      <t>シシュツ</t>
    </rPh>
    <rPh sb="14" eb="17">
      <t>シュウエキテキ</t>
    </rPh>
    <rPh sb="17" eb="19">
      <t>シュウシ</t>
    </rPh>
    <rPh sb="19" eb="21">
      <t>ヒリツ</t>
    </rPh>
    <rPh sb="26" eb="28">
      <t>イカ</t>
    </rPh>
    <rPh sb="36" eb="38">
      <t>シュウニュウ</t>
    </rPh>
    <rPh sb="39" eb="41">
      <t>ゾウカ</t>
    </rPh>
    <rPh sb="41" eb="43">
      <t>ケイコウ</t>
    </rPh>
    <rPh sb="47" eb="49">
      <t>カドウ</t>
    </rPh>
    <rPh sb="49" eb="50">
      <t>リツ</t>
    </rPh>
    <rPh sb="52" eb="54">
      <t>シエイ</t>
    </rPh>
    <rPh sb="54" eb="56">
      <t>チュウシャ</t>
    </rPh>
    <rPh sb="56" eb="57">
      <t>ジョウ</t>
    </rPh>
    <rPh sb="58" eb="59">
      <t>ナカ</t>
    </rPh>
    <rPh sb="60" eb="61">
      <t>モット</t>
    </rPh>
    <rPh sb="62" eb="63">
      <t>タカ</t>
    </rPh>
    <rPh sb="65" eb="67">
      <t>エイギョウ</t>
    </rPh>
    <rPh sb="68" eb="69">
      <t>カン</t>
    </rPh>
    <rPh sb="71" eb="74">
      <t>シュウエキセイ</t>
    </rPh>
    <rPh sb="75" eb="76">
      <t>アラワ</t>
    </rPh>
    <rPh sb="77" eb="79">
      <t>シヒョウ</t>
    </rPh>
    <rPh sb="82" eb="84">
      <t>ウリアゲ</t>
    </rPh>
    <rPh sb="84" eb="85">
      <t>ダカ</t>
    </rPh>
    <rPh sb="88" eb="90">
      <t>ヒリツ</t>
    </rPh>
    <rPh sb="91" eb="93">
      <t>ヘイキン</t>
    </rPh>
    <rPh sb="93" eb="95">
      <t>イジョウ</t>
    </rPh>
    <rPh sb="96" eb="98">
      <t>イジ</t>
    </rPh>
    <phoneticPr fontId="5"/>
  </si>
  <si>
    <t>⑧設備投資見込額
　フラップ式の駐車場であるが、車両ナンバーを認識する機器の導入を検討しているため、その経費を計上している。
⑩企業債残高対料金収入比率
　平均値を大きく上回っているが、新たな借入もなく、料金収入も増加傾向にあるため、比率は減少傾向にある。</t>
    <rPh sb="1" eb="3">
      <t>セツビ</t>
    </rPh>
    <rPh sb="3" eb="5">
      <t>トウシ</t>
    </rPh>
    <rPh sb="5" eb="7">
      <t>ミコミ</t>
    </rPh>
    <rPh sb="7" eb="8">
      <t>ガク</t>
    </rPh>
    <rPh sb="66" eb="68">
      <t>キギョウ</t>
    </rPh>
    <rPh sb="68" eb="69">
      <t>サイ</t>
    </rPh>
    <rPh sb="69" eb="71">
      <t>ザンダカ</t>
    </rPh>
    <rPh sb="71" eb="72">
      <t>タイ</t>
    </rPh>
    <rPh sb="72" eb="74">
      <t>リョウキン</t>
    </rPh>
    <rPh sb="74" eb="76">
      <t>シュウニュウ</t>
    </rPh>
    <rPh sb="76" eb="78">
      <t>ヒリツ</t>
    </rPh>
    <rPh sb="80" eb="83">
      <t>ヘイキンチ</t>
    </rPh>
    <rPh sb="84" eb="85">
      <t>オオ</t>
    </rPh>
    <rPh sb="87" eb="89">
      <t>ウワマワ</t>
    </rPh>
    <rPh sb="95" eb="96">
      <t>アラ</t>
    </rPh>
    <rPh sb="98" eb="100">
      <t>カリイレ</t>
    </rPh>
    <rPh sb="104" eb="106">
      <t>リョウキン</t>
    </rPh>
    <rPh sb="106" eb="108">
      <t>シュウニュウ</t>
    </rPh>
    <rPh sb="109" eb="111">
      <t>ゾウカ</t>
    </rPh>
    <rPh sb="111" eb="113">
      <t>ケイコウ</t>
    </rPh>
    <rPh sb="119" eb="121">
      <t>ヒリツ</t>
    </rPh>
    <rPh sb="122" eb="124">
      <t>ゲンショウ</t>
    </rPh>
    <rPh sb="124" eb="126">
      <t>ケイコウ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</si>
</sst>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251.8</c:v>
                </c:pt>
                <c:pt idx="1">
                  <c:v>127.5</c:v>
                </c:pt>
                <c:pt idx="2">
                  <c:v>71.2</c:v>
                </c:pt>
                <c:pt idx="3">
                  <c:v>63.7</c:v>
                </c:pt>
                <c:pt idx="4">
                  <c:v>77.099999999999994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9E-4829-A254-97583E37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94400"/>
        <c:axId val="7314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9E-4829-A254-97583E37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4400"/>
        <c:axId val="73146752"/>
      </c:lineChart>
      <c:dateAx>
        <c:axId val="6709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146752"/>
        <c:crosses val="autoZero"/>
        <c:auto val="1"/>
        <c:lblOffset val="100"/>
        <c:baseTimeUnit val="years"/>
      </c:dateAx>
      <c:valAx>
        <c:axId val="7314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7094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1369.3</c:v>
                </c:pt>
                <c:pt idx="1">
                  <c:v>1433</c:v>
                </c:pt>
                <c:pt idx="2">
                  <c:v>1173</c:v>
                </c:pt>
                <c:pt idx="3">
                  <c:v>1192.3</c:v>
                </c:pt>
                <c:pt idx="4">
                  <c:v>973.2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38-46B5-B7CA-42CE90328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00928"/>
        <c:axId val="11590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38-46B5-B7CA-42CE90328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00928"/>
        <c:axId val="115905280"/>
      </c:lineChart>
      <c:dateAx>
        <c:axId val="113900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905280"/>
        <c:crosses val="autoZero"/>
        <c:auto val="1"/>
        <c:lblOffset val="100"/>
        <c:baseTimeUnit val="years"/>
      </c:dateAx>
      <c:valAx>
        <c:axId val="11590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13900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66-46F6-B1C6-5CC5686F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24416"/>
        <c:axId val="98930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6-46F6-B1C6-5CC5686F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24416"/>
        <c:axId val="98930688"/>
      </c:lineChart>
      <c:dateAx>
        <c:axId val="98924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930688"/>
        <c:crosses val="autoZero"/>
        <c:auto val="1"/>
        <c:lblOffset val="100"/>
        <c:baseTimeUnit val="years"/>
      </c:dateAx>
      <c:valAx>
        <c:axId val="98930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924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83-4D55-A95E-BC0A8096E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52160"/>
        <c:axId val="10985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83-4D55-A95E-BC0A8096E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52160"/>
        <c:axId val="109854080"/>
      </c:lineChart>
      <c:dateAx>
        <c:axId val="109852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854080"/>
        <c:crosses val="autoZero"/>
        <c:auto val="1"/>
        <c:lblOffset val="100"/>
        <c:baseTimeUnit val="years"/>
      </c:dateAx>
      <c:valAx>
        <c:axId val="109854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9852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690.6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AA-4EBE-A04E-D23F167F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92736"/>
        <c:axId val="10989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AA-4EBE-A04E-D23F167F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92736"/>
        <c:axId val="109894656"/>
      </c:lineChart>
      <c:dateAx>
        <c:axId val="109892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894656"/>
        <c:crosses val="autoZero"/>
        <c:auto val="1"/>
        <c:lblOffset val="100"/>
        <c:baseTimeUnit val="years"/>
      </c:dateAx>
      <c:valAx>
        <c:axId val="109894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9892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6C-4886-90A8-ADE0EB128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31904"/>
        <c:axId val="10953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6C-4886-90A8-ADE0EB128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1904"/>
        <c:axId val="109533824"/>
      </c:lineChart>
      <c:dateAx>
        <c:axId val="109531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533824"/>
        <c:crosses val="autoZero"/>
        <c:auto val="1"/>
        <c:lblOffset val="100"/>
        <c:baseTimeUnit val="years"/>
      </c:dateAx>
      <c:valAx>
        <c:axId val="10953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9531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566.70000000000005</c:v>
                </c:pt>
                <c:pt idx="1">
                  <c:v>511.1</c:v>
                </c:pt>
                <c:pt idx="2">
                  <c:v>500</c:v>
                </c:pt>
                <c:pt idx="3">
                  <c:v>477.8</c:v>
                </c:pt>
                <c:pt idx="4">
                  <c:v>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1-45EF-909B-C7948B43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72480"/>
        <c:axId val="109574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91-45EF-909B-C7948B43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72480"/>
        <c:axId val="109574400"/>
      </c:lineChart>
      <c:dateAx>
        <c:axId val="109572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574400"/>
        <c:crosses val="autoZero"/>
        <c:auto val="1"/>
        <c:lblOffset val="100"/>
        <c:baseTimeUnit val="years"/>
      </c:dateAx>
      <c:valAx>
        <c:axId val="109574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9572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76.099999999999994</c:v>
                </c:pt>
                <c:pt idx="1">
                  <c:v>76.7</c:v>
                </c:pt>
                <c:pt idx="2">
                  <c:v>79.2</c:v>
                </c:pt>
                <c:pt idx="3">
                  <c:v>76.7</c:v>
                </c:pt>
                <c:pt idx="4">
                  <c:v>78.900000000000006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56-4A7F-B080-9CB8042DB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21248"/>
        <c:axId val="10962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56-4A7F-B080-9CB8042DB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21248"/>
        <c:axId val="109623168"/>
      </c:lineChart>
      <c:dateAx>
        <c:axId val="109621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623168"/>
        <c:crosses val="autoZero"/>
        <c:auto val="1"/>
        <c:lblOffset val="100"/>
        <c:baseTimeUnit val="years"/>
      </c:dateAx>
      <c:valAx>
        <c:axId val="109623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9621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1722</c:v>
                </c:pt>
                <c:pt idx="1">
                  <c:v>1616</c:v>
                </c:pt>
                <c:pt idx="2">
                  <c:v>1870</c:v>
                </c:pt>
                <c:pt idx="3">
                  <c:v>1621</c:v>
                </c:pt>
                <c:pt idx="4">
                  <c:v>1836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5A-4F80-B308-332C71D1C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5664"/>
        <c:axId val="10967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5A-4F80-B308-332C71D1C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5664"/>
        <c:axId val="109671936"/>
      </c:lineChart>
      <c:dateAx>
        <c:axId val="109665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671936"/>
        <c:crosses val="autoZero"/>
        <c:auto val="1"/>
        <c:lblOffset val="100"/>
        <c:baseTimeUnit val="years"/>
      </c:dateAx>
      <c:valAx>
        <c:axId val="10967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9665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IV22" zoomScaleNormal="100" zoomScaleSheetLayoutView="70" workbookViewId="0">
      <selection activeCell="IP34" sqref="IP34:MV35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愛媛県八幡浜市　新町角駐車場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Ａ３Ｂ１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商業施設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179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152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広場式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7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9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120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代行制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162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251.8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127.5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71.2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63.7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77.099999999999994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690.6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566.70000000000005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511.1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500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477.8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500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410.7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385.5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419.4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509.2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2.9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252.6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252.8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269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276.60000000000002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274.8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165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163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14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76.099999999999994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76.7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79.2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76.7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78.900000000000006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1722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1616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1870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1621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1836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23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22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16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21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37.6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40.700000000000003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38.200000000000003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34.6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37.6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6777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7496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6967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7138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8131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164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63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5119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1369.3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1433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1173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1192.3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973.2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84.4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78.400000000000006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70.5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62.4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HS5NEFLpkmPoIAeJLxT3h4G6khWlT03rzQyWtTK1HaL/cPaxLUeLw6DwvybQ1kC3NUGu+UJhBNUkb6hRhLjGMw==" saltValue="PjAH2oKJ4NCKUW1xvEtk0Q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72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79</v>
      </c>
      <c r="CN4" s="150" t="s">
        <v>80</v>
      </c>
      <c r="CO4" s="141" t="s">
        <v>81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84</v>
      </c>
      <c r="B5" s="58"/>
      <c r="C5" s="58"/>
      <c r="D5" s="58"/>
      <c r="E5" s="58"/>
      <c r="F5" s="58"/>
      <c r="G5" s="58"/>
      <c r="H5" s="59" t="s">
        <v>85</v>
      </c>
      <c r="I5" s="59" t="s">
        <v>86</v>
      </c>
      <c r="J5" s="59" t="s">
        <v>87</v>
      </c>
      <c r="K5" s="59" t="s">
        <v>88</v>
      </c>
      <c r="L5" s="59" t="s">
        <v>89</v>
      </c>
      <c r="M5" s="59" t="s">
        <v>4</v>
      </c>
      <c r="N5" s="59" t="s">
        <v>5</v>
      </c>
      <c r="O5" s="59" t="s">
        <v>90</v>
      </c>
      <c r="P5" s="59" t="s">
        <v>13</v>
      </c>
      <c r="Q5" s="59" t="s">
        <v>91</v>
      </c>
      <c r="R5" s="59" t="s">
        <v>92</v>
      </c>
      <c r="S5" s="59" t="s">
        <v>93</v>
      </c>
      <c r="T5" s="59" t="s">
        <v>94</v>
      </c>
      <c r="U5" s="59" t="s">
        <v>95</v>
      </c>
      <c r="V5" s="59" t="s">
        <v>96</v>
      </c>
      <c r="W5" s="59" t="s">
        <v>97</v>
      </c>
      <c r="X5" s="59" t="s">
        <v>98</v>
      </c>
      <c r="Y5" s="59" t="s">
        <v>99</v>
      </c>
      <c r="Z5" s="59" t="s">
        <v>100</v>
      </c>
      <c r="AA5" s="59" t="s">
        <v>101</v>
      </c>
      <c r="AB5" s="59" t="s">
        <v>102</v>
      </c>
      <c r="AC5" s="59" t="s">
        <v>103</v>
      </c>
      <c r="AD5" s="59" t="s">
        <v>104</v>
      </c>
      <c r="AE5" s="59" t="s">
        <v>105</v>
      </c>
      <c r="AF5" s="59" t="s">
        <v>106</v>
      </c>
      <c r="AG5" s="59" t="s">
        <v>107</v>
      </c>
      <c r="AH5" s="59" t="s">
        <v>108</v>
      </c>
      <c r="AI5" s="59" t="s">
        <v>109</v>
      </c>
      <c r="AJ5" s="59" t="s">
        <v>110</v>
      </c>
      <c r="AK5" s="59" t="s">
        <v>111</v>
      </c>
      <c r="AL5" s="59" t="s">
        <v>112</v>
      </c>
      <c r="AM5" s="59" t="s">
        <v>113</v>
      </c>
      <c r="AN5" s="59" t="s">
        <v>114</v>
      </c>
      <c r="AO5" s="59" t="s">
        <v>104</v>
      </c>
      <c r="AP5" s="59" t="s">
        <v>105</v>
      </c>
      <c r="AQ5" s="59" t="s">
        <v>106</v>
      </c>
      <c r="AR5" s="59" t="s">
        <v>107</v>
      </c>
      <c r="AS5" s="59" t="s">
        <v>108</v>
      </c>
      <c r="AT5" s="59" t="s">
        <v>109</v>
      </c>
      <c r="AU5" s="59" t="s">
        <v>115</v>
      </c>
      <c r="AV5" s="59" t="s">
        <v>111</v>
      </c>
      <c r="AW5" s="59" t="s">
        <v>101</v>
      </c>
      <c r="AX5" s="59" t="s">
        <v>116</v>
      </c>
      <c r="AY5" s="59" t="s">
        <v>117</v>
      </c>
      <c r="AZ5" s="59" t="s">
        <v>104</v>
      </c>
      <c r="BA5" s="59" t="s">
        <v>105</v>
      </c>
      <c r="BB5" s="59" t="s">
        <v>106</v>
      </c>
      <c r="BC5" s="59" t="s">
        <v>107</v>
      </c>
      <c r="BD5" s="59" t="s">
        <v>108</v>
      </c>
      <c r="BE5" s="59" t="s">
        <v>109</v>
      </c>
      <c r="BF5" s="59" t="s">
        <v>99</v>
      </c>
      <c r="BG5" s="59" t="s">
        <v>118</v>
      </c>
      <c r="BH5" s="59" t="s">
        <v>119</v>
      </c>
      <c r="BI5" s="59" t="s">
        <v>102</v>
      </c>
      <c r="BJ5" s="59" t="s">
        <v>120</v>
      </c>
      <c r="BK5" s="59" t="s">
        <v>104</v>
      </c>
      <c r="BL5" s="59" t="s">
        <v>105</v>
      </c>
      <c r="BM5" s="59" t="s">
        <v>106</v>
      </c>
      <c r="BN5" s="59" t="s">
        <v>107</v>
      </c>
      <c r="BO5" s="59" t="s">
        <v>108</v>
      </c>
      <c r="BP5" s="59" t="s">
        <v>109</v>
      </c>
      <c r="BQ5" s="59" t="s">
        <v>121</v>
      </c>
      <c r="BR5" s="59" t="s">
        <v>122</v>
      </c>
      <c r="BS5" s="59" t="s">
        <v>123</v>
      </c>
      <c r="BT5" s="59" t="s">
        <v>124</v>
      </c>
      <c r="BU5" s="59" t="s">
        <v>125</v>
      </c>
      <c r="BV5" s="59" t="s">
        <v>104</v>
      </c>
      <c r="BW5" s="59" t="s">
        <v>105</v>
      </c>
      <c r="BX5" s="59" t="s">
        <v>106</v>
      </c>
      <c r="BY5" s="59" t="s">
        <v>107</v>
      </c>
      <c r="BZ5" s="59" t="s">
        <v>108</v>
      </c>
      <c r="CA5" s="59" t="s">
        <v>109</v>
      </c>
      <c r="CB5" s="59" t="s">
        <v>126</v>
      </c>
      <c r="CC5" s="59" t="s">
        <v>100</v>
      </c>
      <c r="CD5" s="59" t="s">
        <v>127</v>
      </c>
      <c r="CE5" s="59" t="s">
        <v>128</v>
      </c>
      <c r="CF5" s="59" t="s">
        <v>125</v>
      </c>
      <c r="CG5" s="59" t="s">
        <v>104</v>
      </c>
      <c r="CH5" s="59" t="s">
        <v>105</v>
      </c>
      <c r="CI5" s="59" t="s">
        <v>106</v>
      </c>
      <c r="CJ5" s="59" t="s">
        <v>107</v>
      </c>
      <c r="CK5" s="59" t="s">
        <v>108</v>
      </c>
      <c r="CL5" s="59" t="s">
        <v>109</v>
      </c>
      <c r="CM5" s="151"/>
      <c r="CN5" s="151"/>
      <c r="CO5" s="59" t="s">
        <v>129</v>
      </c>
      <c r="CP5" s="59" t="s">
        <v>130</v>
      </c>
      <c r="CQ5" s="59" t="s">
        <v>112</v>
      </c>
      <c r="CR5" s="59" t="s">
        <v>124</v>
      </c>
      <c r="CS5" s="59" t="s">
        <v>131</v>
      </c>
      <c r="CT5" s="59" t="s">
        <v>104</v>
      </c>
      <c r="CU5" s="59" t="s">
        <v>105</v>
      </c>
      <c r="CV5" s="59" t="s">
        <v>106</v>
      </c>
      <c r="CW5" s="59" t="s">
        <v>107</v>
      </c>
      <c r="CX5" s="59" t="s">
        <v>108</v>
      </c>
      <c r="CY5" s="59" t="s">
        <v>109</v>
      </c>
      <c r="CZ5" s="59" t="s">
        <v>132</v>
      </c>
      <c r="DA5" s="59" t="s">
        <v>111</v>
      </c>
      <c r="DB5" s="59" t="s">
        <v>133</v>
      </c>
      <c r="DC5" s="59" t="s">
        <v>116</v>
      </c>
      <c r="DD5" s="59" t="s">
        <v>131</v>
      </c>
      <c r="DE5" s="59" t="s">
        <v>104</v>
      </c>
      <c r="DF5" s="59" t="s">
        <v>105</v>
      </c>
      <c r="DG5" s="59" t="s">
        <v>106</v>
      </c>
      <c r="DH5" s="59" t="s">
        <v>107</v>
      </c>
      <c r="DI5" s="59" t="s">
        <v>108</v>
      </c>
      <c r="DJ5" s="59" t="s">
        <v>44</v>
      </c>
      <c r="DK5" s="59" t="s">
        <v>134</v>
      </c>
      <c r="DL5" s="59" t="s">
        <v>130</v>
      </c>
      <c r="DM5" s="59" t="s">
        <v>135</v>
      </c>
      <c r="DN5" s="59" t="s">
        <v>136</v>
      </c>
      <c r="DO5" s="59" t="s">
        <v>137</v>
      </c>
      <c r="DP5" s="59" t="s">
        <v>104</v>
      </c>
      <c r="DQ5" s="59" t="s">
        <v>105</v>
      </c>
      <c r="DR5" s="59" t="s">
        <v>106</v>
      </c>
      <c r="DS5" s="59" t="s">
        <v>107</v>
      </c>
      <c r="DT5" s="59" t="s">
        <v>108</v>
      </c>
      <c r="DU5" s="59" t="s">
        <v>109</v>
      </c>
    </row>
    <row r="6" spans="1:125" s="66" customFormat="1" x14ac:dyDescent="0.15">
      <c r="A6" s="49" t="s">
        <v>138</v>
      </c>
      <c r="B6" s="60">
        <f>B8</f>
        <v>2017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8</v>
      </c>
      <c r="H6" s="60" t="str">
        <f>SUBSTITUTE(H8,"　","")</f>
        <v>愛媛県八幡浜市</v>
      </c>
      <c r="I6" s="60" t="str">
        <f t="shared" si="1"/>
        <v>新町角駐車場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7</v>
      </c>
      <c r="S6" s="62" t="str">
        <f t="shared" si="1"/>
        <v>商業施設</v>
      </c>
      <c r="T6" s="62" t="str">
        <f t="shared" si="1"/>
        <v>無</v>
      </c>
      <c r="U6" s="63">
        <f t="shared" si="1"/>
        <v>179</v>
      </c>
      <c r="V6" s="63">
        <f t="shared" si="1"/>
        <v>9</v>
      </c>
      <c r="W6" s="63">
        <f t="shared" si="1"/>
        <v>120</v>
      </c>
      <c r="X6" s="62" t="str">
        <f t="shared" si="1"/>
        <v>代行制</v>
      </c>
      <c r="Y6" s="64">
        <f>IF(Y8="-",NA(),Y8)</f>
        <v>251.8</v>
      </c>
      <c r="Z6" s="64">
        <f t="shared" ref="Z6:AH6" si="2">IF(Z8="-",NA(),Z8)</f>
        <v>127.5</v>
      </c>
      <c r="AA6" s="64">
        <f t="shared" si="2"/>
        <v>71.2</v>
      </c>
      <c r="AB6" s="64">
        <f t="shared" si="2"/>
        <v>63.7</v>
      </c>
      <c r="AC6" s="64">
        <f t="shared" si="2"/>
        <v>77.099999999999994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690.6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14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76.099999999999994</v>
      </c>
      <c r="BG6" s="64">
        <f t="shared" ref="BG6:BO6" si="5">IF(BG8="-",NA(),BG8)</f>
        <v>76.7</v>
      </c>
      <c r="BH6" s="64">
        <f t="shared" si="5"/>
        <v>79.2</v>
      </c>
      <c r="BI6" s="64">
        <f t="shared" si="5"/>
        <v>76.7</v>
      </c>
      <c r="BJ6" s="64">
        <f t="shared" si="5"/>
        <v>78.900000000000006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1722</v>
      </c>
      <c r="BR6" s="65">
        <f t="shared" ref="BR6:BZ6" si="6">IF(BR8="-",NA(),BR8)</f>
        <v>1616</v>
      </c>
      <c r="BS6" s="65">
        <f t="shared" si="6"/>
        <v>1870</v>
      </c>
      <c r="BT6" s="65">
        <f t="shared" si="6"/>
        <v>1621</v>
      </c>
      <c r="BU6" s="65">
        <f t="shared" si="6"/>
        <v>1836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139</v>
      </c>
      <c r="CM6" s="63">
        <f t="shared" ref="CM6:CN6" si="7">CM8</f>
        <v>63</v>
      </c>
      <c r="CN6" s="63">
        <f t="shared" si="7"/>
        <v>5119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140</v>
      </c>
      <c r="CZ6" s="64">
        <f>IF(CZ8="-",NA(),CZ8)</f>
        <v>1369.3</v>
      </c>
      <c r="DA6" s="64">
        <f t="shared" ref="DA6:DI6" si="8">IF(DA8="-",NA(),DA8)</f>
        <v>1433</v>
      </c>
      <c r="DB6" s="64">
        <f t="shared" si="8"/>
        <v>1173</v>
      </c>
      <c r="DC6" s="64">
        <f t="shared" si="8"/>
        <v>1192.3</v>
      </c>
      <c r="DD6" s="64">
        <f t="shared" si="8"/>
        <v>973.2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566.70000000000005</v>
      </c>
      <c r="DL6" s="64">
        <f t="shared" ref="DL6:DT6" si="9">IF(DL8="-",NA(),DL8)</f>
        <v>511.1</v>
      </c>
      <c r="DM6" s="64">
        <f t="shared" si="9"/>
        <v>500</v>
      </c>
      <c r="DN6" s="64">
        <f t="shared" si="9"/>
        <v>477.8</v>
      </c>
      <c r="DO6" s="64">
        <f t="shared" si="9"/>
        <v>500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141</v>
      </c>
      <c r="B7" s="60">
        <f t="shared" ref="B7:X7" si="10">B8</f>
        <v>2017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8</v>
      </c>
      <c r="H7" s="60" t="str">
        <f t="shared" si="10"/>
        <v>愛媛県　八幡浜市</v>
      </c>
      <c r="I7" s="60" t="str">
        <f t="shared" si="10"/>
        <v>新町角駐車場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7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179</v>
      </c>
      <c r="V7" s="63">
        <f t="shared" si="10"/>
        <v>9</v>
      </c>
      <c r="W7" s="63">
        <f t="shared" si="10"/>
        <v>120</v>
      </c>
      <c r="X7" s="62" t="str">
        <f t="shared" si="10"/>
        <v>代行制</v>
      </c>
      <c r="Y7" s="64">
        <f>Y8</f>
        <v>251.8</v>
      </c>
      <c r="Z7" s="64">
        <f t="shared" ref="Z7:AH7" si="11">Z8</f>
        <v>127.5</v>
      </c>
      <c r="AA7" s="64">
        <f t="shared" si="11"/>
        <v>71.2</v>
      </c>
      <c r="AB7" s="64">
        <f t="shared" si="11"/>
        <v>63.7</v>
      </c>
      <c r="AC7" s="64">
        <f t="shared" si="11"/>
        <v>77.099999999999994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690.6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14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76.099999999999994</v>
      </c>
      <c r="BG7" s="64">
        <f t="shared" ref="BG7:BO7" si="14">BG8</f>
        <v>76.7</v>
      </c>
      <c r="BH7" s="64">
        <f t="shared" si="14"/>
        <v>79.2</v>
      </c>
      <c r="BI7" s="64">
        <f t="shared" si="14"/>
        <v>76.7</v>
      </c>
      <c r="BJ7" s="64">
        <f t="shared" si="14"/>
        <v>78.900000000000006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1722</v>
      </c>
      <c r="BR7" s="65">
        <f t="shared" ref="BR7:BZ7" si="15">BR8</f>
        <v>1616</v>
      </c>
      <c r="BS7" s="65">
        <f t="shared" si="15"/>
        <v>1870</v>
      </c>
      <c r="BT7" s="65">
        <f t="shared" si="15"/>
        <v>1621</v>
      </c>
      <c r="BU7" s="65">
        <f t="shared" si="15"/>
        <v>1836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142</v>
      </c>
      <c r="CC7" s="64" t="s">
        <v>142</v>
      </c>
      <c r="CD7" s="64" t="s">
        <v>142</v>
      </c>
      <c r="CE7" s="64" t="s">
        <v>142</v>
      </c>
      <c r="CF7" s="64" t="s">
        <v>142</v>
      </c>
      <c r="CG7" s="64" t="s">
        <v>142</v>
      </c>
      <c r="CH7" s="64" t="s">
        <v>142</v>
      </c>
      <c r="CI7" s="64" t="s">
        <v>142</v>
      </c>
      <c r="CJ7" s="64" t="s">
        <v>142</v>
      </c>
      <c r="CK7" s="64" t="s">
        <v>143</v>
      </c>
      <c r="CL7" s="61"/>
      <c r="CM7" s="63">
        <f>CM8</f>
        <v>63</v>
      </c>
      <c r="CN7" s="63">
        <f>CN8</f>
        <v>5119</v>
      </c>
      <c r="CO7" s="64" t="s">
        <v>142</v>
      </c>
      <c r="CP7" s="64" t="s">
        <v>142</v>
      </c>
      <c r="CQ7" s="64" t="s">
        <v>142</v>
      </c>
      <c r="CR7" s="64" t="s">
        <v>142</v>
      </c>
      <c r="CS7" s="64" t="s">
        <v>142</v>
      </c>
      <c r="CT7" s="64" t="s">
        <v>142</v>
      </c>
      <c r="CU7" s="64" t="s">
        <v>142</v>
      </c>
      <c r="CV7" s="64" t="s">
        <v>142</v>
      </c>
      <c r="CW7" s="64" t="s">
        <v>142</v>
      </c>
      <c r="CX7" s="64" t="s">
        <v>143</v>
      </c>
      <c r="CY7" s="61"/>
      <c r="CZ7" s="64">
        <f>CZ8</f>
        <v>1369.3</v>
      </c>
      <c r="DA7" s="64">
        <f t="shared" ref="DA7:DI7" si="16">DA8</f>
        <v>1433</v>
      </c>
      <c r="DB7" s="64">
        <f t="shared" si="16"/>
        <v>1173</v>
      </c>
      <c r="DC7" s="64">
        <f t="shared" si="16"/>
        <v>1192.3</v>
      </c>
      <c r="DD7" s="64">
        <f t="shared" si="16"/>
        <v>973.2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566.70000000000005</v>
      </c>
      <c r="DL7" s="64">
        <f t="shared" ref="DL7:DT7" si="17">DL8</f>
        <v>511.1</v>
      </c>
      <c r="DM7" s="64">
        <f t="shared" si="17"/>
        <v>500</v>
      </c>
      <c r="DN7" s="64">
        <f t="shared" si="17"/>
        <v>477.8</v>
      </c>
      <c r="DO7" s="64">
        <f t="shared" si="17"/>
        <v>500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382043</v>
      </c>
      <c r="D8" s="67">
        <v>47</v>
      </c>
      <c r="E8" s="67">
        <v>14</v>
      </c>
      <c r="F8" s="67">
        <v>0</v>
      </c>
      <c r="G8" s="67">
        <v>8</v>
      </c>
      <c r="H8" s="67" t="s">
        <v>144</v>
      </c>
      <c r="I8" s="67" t="s">
        <v>145</v>
      </c>
      <c r="J8" s="67" t="s">
        <v>146</v>
      </c>
      <c r="K8" s="67" t="s">
        <v>147</v>
      </c>
      <c r="L8" s="67" t="s">
        <v>148</v>
      </c>
      <c r="M8" s="67" t="s">
        <v>149</v>
      </c>
      <c r="N8" s="67" t="s">
        <v>150</v>
      </c>
      <c r="O8" s="68" t="s">
        <v>151</v>
      </c>
      <c r="P8" s="69" t="s">
        <v>152</v>
      </c>
      <c r="Q8" s="69" t="s">
        <v>153</v>
      </c>
      <c r="R8" s="70">
        <v>7</v>
      </c>
      <c r="S8" s="69" t="s">
        <v>154</v>
      </c>
      <c r="T8" s="69" t="s">
        <v>155</v>
      </c>
      <c r="U8" s="70">
        <v>179</v>
      </c>
      <c r="V8" s="70">
        <v>9</v>
      </c>
      <c r="W8" s="70">
        <v>120</v>
      </c>
      <c r="X8" s="69" t="s">
        <v>156</v>
      </c>
      <c r="Y8" s="71">
        <v>251.8</v>
      </c>
      <c r="Z8" s="71">
        <v>127.5</v>
      </c>
      <c r="AA8" s="71">
        <v>71.2</v>
      </c>
      <c r="AB8" s="71">
        <v>63.7</v>
      </c>
      <c r="AC8" s="71">
        <v>77.099999999999994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690.6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14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76.099999999999994</v>
      </c>
      <c r="BG8" s="71">
        <v>76.7</v>
      </c>
      <c r="BH8" s="71">
        <v>79.2</v>
      </c>
      <c r="BI8" s="71">
        <v>76.7</v>
      </c>
      <c r="BJ8" s="71">
        <v>78.900000000000006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1722</v>
      </c>
      <c r="BR8" s="72">
        <v>1616</v>
      </c>
      <c r="BS8" s="72">
        <v>1870</v>
      </c>
      <c r="BT8" s="73">
        <v>1621</v>
      </c>
      <c r="BU8" s="73">
        <v>1836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148</v>
      </c>
      <c r="CC8" s="71" t="s">
        <v>148</v>
      </c>
      <c r="CD8" s="71" t="s">
        <v>148</v>
      </c>
      <c r="CE8" s="71" t="s">
        <v>148</v>
      </c>
      <c r="CF8" s="71" t="s">
        <v>148</v>
      </c>
      <c r="CG8" s="71" t="s">
        <v>148</v>
      </c>
      <c r="CH8" s="71" t="s">
        <v>148</v>
      </c>
      <c r="CI8" s="71" t="s">
        <v>148</v>
      </c>
      <c r="CJ8" s="71" t="s">
        <v>148</v>
      </c>
      <c r="CK8" s="71" t="s">
        <v>148</v>
      </c>
      <c r="CL8" s="68" t="s">
        <v>148</v>
      </c>
      <c r="CM8" s="70">
        <v>63</v>
      </c>
      <c r="CN8" s="70">
        <v>5119</v>
      </c>
      <c r="CO8" s="71" t="s">
        <v>148</v>
      </c>
      <c r="CP8" s="71" t="s">
        <v>148</v>
      </c>
      <c r="CQ8" s="71" t="s">
        <v>148</v>
      </c>
      <c r="CR8" s="71" t="s">
        <v>148</v>
      </c>
      <c r="CS8" s="71" t="s">
        <v>148</v>
      </c>
      <c r="CT8" s="71" t="s">
        <v>148</v>
      </c>
      <c r="CU8" s="71" t="s">
        <v>148</v>
      </c>
      <c r="CV8" s="71" t="s">
        <v>148</v>
      </c>
      <c r="CW8" s="71" t="s">
        <v>148</v>
      </c>
      <c r="CX8" s="71" t="s">
        <v>148</v>
      </c>
      <c r="CY8" s="68" t="s">
        <v>148</v>
      </c>
      <c r="CZ8" s="71">
        <v>1369.3</v>
      </c>
      <c r="DA8" s="71">
        <v>1433</v>
      </c>
      <c r="DB8" s="71">
        <v>1173</v>
      </c>
      <c r="DC8" s="71">
        <v>1192.3</v>
      </c>
      <c r="DD8" s="71">
        <v>973.2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566.70000000000005</v>
      </c>
      <c r="DL8" s="71">
        <v>511.1</v>
      </c>
      <c r="DM8" s="71">
        <v>500</v>
      </c>
      <c r="DN8" s="71">
        <v>477.8</v>
      </c>
      <c r="DO8" s="71">
        <v>500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157</v>
      </c>
      <c r="C10" s="78" t="s">
        <v>158</v>
      </c>
      <c r="D10" s="78" t="s">
        <v>159</v>
      </c>
      <c r="E10" s="78" t="s">
        <v>160</v>
      </c>
      <c r="F10" s="78" t="s">
        <v>161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YWH1892</cp:lastModifiedBy>
  <dcterms:created xsi:type="dcterms:W3CDTF">2018-12-07T10:36:25Z</dcterms:created>
  <dcterms:modified xsi:type="dcterms:W3CDTF">2019-02-14T04:56:26Z</dcterms:modified>
</cp:coreProperties>
</file>