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MV2FS1.gyomu.local\財政課\財政課\zaiseika\■決算係\03経営比較分析表・財政状況資料集\R01年度\02_経営比較分析表\提出用\"/>
    </mc:Choice>
  </mc:AlternateContent>
  <workbookProtection workbookAlgorithmName="SHA-512" workbookHashValue="XOSxqUVfgZkHDvWeuz2k32IWba5U8PN+zpbx4yRxHbJAgvgfZCpHa/JUDZXPFTGfkgFGbCPkpgR8iTNmfBToUg==" workbookSaltValue="vsyuKRKxlt7pLWdG6NzusA==" workbookSpinCount="100000" lockStructure="1"/>
  <bookViews>
    <workbookView xWindow="0" yWindow="0" windowWidth="19200" windowHeight="10530"/>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J85" i="4"/>
  <c r="I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<sst xmlns="http://schemas.openxmlformats.org/spreadsheetml/2006/main" count="233" uniqueCount="117">
  <si>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</si>
  <si>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</si>
  <si>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</si>
  <si>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</si>
  <si>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</si>
  <si>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</si>
  <si>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</si>
  <si>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</si>
  <si>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</si>
  <si>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</si>
  <si>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</si>
  <si>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</si>
  <si>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</si>
  <si>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</si>
  <si>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</si>
  <si>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</si>
  <si>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</si>
  <si>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</si>
  <si>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</si>
  <si>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</si>
  <si>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</si>
  <si>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</si>
  <si>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</si>
  <si>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</si>
  <si>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</si>
  <si>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</si>
  <si>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</si>
  <si>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</si>
  <si>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</si>
  <si>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</si>
  <si>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</si>
  <si>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</si>
  <si>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</si>
  <si>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</si>
  <si>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</si>
  <si>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</si>
  <si>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</si>
  <si>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</si>
  <si>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</si>
  <si>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</si>
  <si>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</si>
  <si>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</si>
  <si>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</si>
  <si>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</si>
  <si>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</si>
  <si>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</si>
  <si>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</si>
  <si>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</si>
  <si>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</si>
  <si>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</si>
  <si>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</si>
  <si>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</si>
  <si>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</si>
  <si>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</si>
  <si>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</si>
  <si>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</si>
  <si>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</si>
  <si>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</si>
  <si>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</si>
  <si>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</si>
  <si>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</si>
  <si>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</si>
  <si>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</si>
  <si>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</si>
  <si>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</si>
  <si>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</si>
  <si>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</si>
  <si>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</si>
  <si>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</si>
  <si>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</si>
  <si>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</si>
  <si>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</si>
  <si>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</si>
  <si>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</si>
  <si>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</si>
  <si>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</si>
  <si>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</si>
  <si>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</si>
  <si>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</si>
  <si>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</si>
  <si>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</si>
  <si>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</si>
  <si>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</si>
  <si>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</si>
  <si>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</si>
  <si>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</si>
  <si>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</si>
  <si>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</si>
  <si>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</si>
  <si>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</si>
  <si>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</si>
  <si>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</si>
  <si>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</si>
  <si>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</si>
  <si>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</si>
  <si>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</si>
  <si>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今治市</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</si>
  <si>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</si>
  <si>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</si>
  <si>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</si>
  <si>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</si>
  <si>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</si>
  <si>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</si>
  <si>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</si>
  <si>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</si>
  <si>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</si>
  <si>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</si>
  <si>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</si>
  <si>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</si>
  <si>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</si>
  <si>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</si>
  <si>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</si>
  <si>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</si>
  <si>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</si>
  <si>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経営基盤強化のため、令和元年6月供給単価8.3％の料金改定を実施したものの、給水収益は前年度対比27千円（0.4％）増に留まった。平成29年度の簡水統合により、今治市の簡易水道事業は関前地区単体となり、経営規模が縮小。令和元年度歳出決算額75,108千円に対し、給水収益は6,943千円しかなく、収支均衡を図るため、一般会計から繰入を行っている。
　平成10年度に整備した大下浄水場（海水淡水化施設）は老朽化が進み、更新時期を迎えているが、整備事業の財源として、国庫補助金、市債借入を予定しており、令和元年度に於ける地方債残高は前年度対比29,528千円減少しているものの、更新事業が終わる令和5年度までは増加する見込。費用の減少幅より有収水量の減少度が大きく、給水原価は上昇。平成29年度に有収率が落ち込んだのは場所の特定が難しい海底送水管からの漏水が原因であるが、元年度は配水量・有収水量とも前年度より減少しており、給水人口の減少に伴う有収水量の減が有収率の低下要因と考えられる。</t>
    <rPh sb="1" eb="3">
      <t>ケイエイ</t>
    </rPh>
    <rPh sb="3" eb="5">
      <t>キバン</t>
    </rPh>
    <rPh sb="5" eb="7">
      <t>キョウカ</t>
    </rPh>
    <rPh sb="11" eb="12">
      <t>レイ</t>
    </rPh>
    <rPh sb="12" eb="13">
      <t>ワ</t>
    </rPh>
    <rPh sb="13" eb="14">
      <t>ガン</t>
    </rPh>
    <rPh sb="14" eb="15">
      <t>ネン</t>
    </rPh>
    <rPh sb="16" eb="17">
      <t>ガツ</t>
    </rPh>
    <rPh sb="17" eb="19">
      <t>キョウキュウ</t>
    </rPh>
    <rPh sb="19" eb="21">
      <t>タンカ</t>
    </rPh>
    <rPh sb="26" eb="28">
      <t>リョウキン</t>
    </rPh>
    <rPh sb="28" eb="30">
      <t>カイテイ</t>
    </rPh>
    <rPh sb="31" eb="33">
      <t>ジッシ</t>
    </rPh>
    <rPh sb="39" eb="41">
      <t>キュウスイ</t>
    </rPh>
    <rPh sb="41" eb="43">
      <t>シュウエキ</t>
    </rPh>
    <rPh sb="44" eb="47">
      <t>ゼンネンド</t>
    </rPh>
    <rPh sb="47" eb="49">
      <t>タイヒ</t>
    </rPh>
    <rPh sb="51" eb="52">
      <t>セン</t>
    </rPh>
    <rPh sb="52" eb="53">
      <t>エン</t>
    </rPh>
    <rPh sb="59" eb="60">
      <t>ゾウ</t>
    </rPh>
    <rPh sb="61" eb="62">
      <t>トド</t>
    </rPh>
    <rPh sb="96" eb="98">
      <t>タンタイ</t>
    </rPh>
    <rPh sb="110" eb="111">
      <t>レイ</t>
    </rPh>
    <rPh sb="111" eb="112">
      <t>ワ</t>
    </rPh>
    <rPh sb="112" eb="113">
      <t>ガン</t>
    </rPh>
    <rPh sb="113" eb="115">
      <t>ネンド</t>
    </rPh>
    <rPh sb="115" eb="117">
      <t>サイシュツ</t>
    </rPh>
    <rPh sb="117" eb="119">
      <t>ケッサン</t>
    </rPh>
    <rPh sb="119" eb="120">
      <t>ガク</t>
    </rPh>
    <rPh sb="126" eb="127">
      <t>セン</t>
    </rPh>
    <rPh sb="127" eb="128">
      <t>エン</t>
    </rPh>
    <rPh sb="129" eb="130">
      <t>タイ</t>
    </rPh>
    <rPh sb="132" eb="134">
      <t>キュウスイ</t>
    </rPh>
    <rPh sb="134" eb="136">
      <t>シュウエキ</t>
    </rPh>
    <rPh sb="142" eb="143">
      <t>セン</t>
    </rPh>
    <rPh sb="143" eb="144">
      <t>エン</t>
    </rPh>
    <rPh sb="149" eb="151">
      <t>シュウシ</t>
    </rPh>
    <rPh sb="151" eb="153">
      <t>キンコウ</t>
    </rPh>
    <rPh sb="154" eb="155">
      <t>ハカ</t>
    </rPh>
    <rPh sb="159" eb="161">
      <t>イッパン</t>
    </rPh>
    <rPh sb="161" eb="163">
      <t>カイケイ</t>
    </rPh>
    <rPh sb="165" eb="167">
      <t>クリイレ</t>
    </rPh>
    <rPh sb="168" eb="169">
      <t>オコナ</t>
    </rPh>
    <rPh sb="176" eb="178">
      <t>ヘイセイ</t>
    </rPh>
    <rPh sb="180" eb="182">
      <t>ネンド</t>
    </rPh>
    <rPh sb="183" eb="185">
      <t>セイビ</t>
    </rPh>
    <rPh sb="187" eb="188">
      <t>オオ</t>
    </rPh>
    <rPh sb="188" eb="189">
      <t>ゲ</t>
    </rPh>
    <rPh sb="189" eb="191">
      <t>ジョウスイ</t>
    </rPh>
    <rPh sb="191" eb="192">
      <t>ジョウ</t>
    </rPh>
    <rPh sb="193" eb="195">
      <t>カイスイ</t>
    </rPh>
    <rPh sb="195" eb="198">
      <t>タンスイカ</t>
    </rPh>
    <rPh sb="198" eb="200">
      <t>シセツ</t>
    </rPh>
    <rPh sb="202" eb="204">
      <t>ロウキュウ</t>
    </rPh>
    <rPh sb="204" eb="205">
      <t>カ</t>
    </rPh>
    <rPh sb="206" eb="207">
      <t>スス</t>
    </rPh>
    <rPh sb="209" eb="211">
      <t>コウシン</t>
    </rPh>
    <rPh sb="211" eb="213">
      <t>ジキ</t>
    </rPh>
    <rPh sb="214" eb="215">
      <t>ムカ</t>
    </rPh>
    <rPh sb="221" eb="223">
      <t>セイビ</t>
    </rPh>
    <rPh sb="223" eb="225">
      <t>ジギョウ</t>
    </rPh>
    <rPh sb="226" eb="228">
      <t>ザイゲン</t>
    </rPh>
    <rPh sb="232" eb="234">
      <t>コッコ</t>
    </rPh>
    <rPh sb="234" eb="237">
      <t>ホジョキン</t>
    </rPh>
    <rPh sb="240" eb="242">
      <t>カリイレ</t>
    </rPh>
    <rPh sb="243" eb="245">
      <t>ヨテイ</t>
    </rPh>
    <rPh sb="250" eb="251">
      <t>レイ</t>
    </rPh>
    <rPh sb="251" eb="252">
      <t>ワ</t>
    </rPh>
    <rPh sb="252" eb="253">
      <t>ガン</t>
    </rPh>
    <rPh sb="253" eb="254">
      <t>ネン</t>
    </rPh>
    <rPh sb="254" eb="255">
      <t>ド</t>
    </rPh>
    <rPh sb="256" eb="257">
      <t>オ</t>
    </rPh>
    <rPh sb="288" eb="290">
      <t>コウシン</t>
    </rPh>
    <rPh sb="290" eb="292">
      <t>ジギョウ</t>
    </rPh>
    <rPh sb="293" eb="294">
      <t>オ</t>
    </rPh>
    <rPh sb="296" eb="297">
      <t>レイ</t>
    </rPh>
    <rPh sb="297" eb="298">
      <t>ワ</t>
    </rPh>
    <rPh sb="299" eb="301">
      <t>ネンド</t>
    </rPh>
    <rPh sb="304" eb="306">
      <t>ゾウカ</t>
    </rPh>
    <rPh sb="308" eb="310">
      <t>ミコミ</t>
    </rPh>
    <rPh sb="311" eb="313">
      <t>ヒヨウ</t>
    </rPh>
    <rPh sb="314" eb="317">
      <t>ゲンショウハバ</t>
    </rPh>
    <rPh sb="319" eb="320">
      <t>ユウ</t>
    </rPh>
    <rPh sb="321" eb="323">
      <t>スイリョウ</t>
    </rPh>
    <rPh sb="324" eb="326">
      <t>ゲンショウ</t>
    </rPh>
    <rPh sb="326" eb="327">
      <t>ド</t>
    </rPh>
    <rPh sb="328" eb="329">
      <t>オオ</t>
    </rPh>
    <rPh sb="332" eb="334">
      <t>キュウスイ</t>
    </rPh>
    <rPh sb="334" eb="336">
      <t>ゲンカ</t>
    </rPh>
    <rPh sb="337" eb="339">
      <t>ジョウショウ</t>
    </rPh>
    <rPh sb="358" eb="360">
      <t>バショ</t>
    </rPh>
    <rPh sb="361" eb="363">
      <t>トクテイ</t>
    </rPh>
    <rPh sb="364" eb="365">
      <t>ムツカ</t>
    </rPh>
    <rPh sb="367" eb="369">
      <t>カイテイ</t>
    </rPh>
    <rPh sb="369" eb="371">
      <t>ソウスイ</t>
    </rPh>
    <rPh sb="371" eb="372">
      <t>カン</t>
    </rPh>
    <rPh sb="375" eb="377">
      <t>ロウスイ</t>
    </rPh>
    <rPh sb="378" eb="380">
      <t>ゲンイン</t>
    </rPh>
    <rPh sb="385" eb="387">
      <t>ガンネン</t>
    </rPh>
    <rPh sb="387" eb="388">
      <t>タビ</t>
    </rPh>
    <rPh sb="389" eb="391">
      <t>ハイスイ</t>
    </rPh>
    <rPh sb="391" eb="392">
      <t>リョウ</t>
    </rPh>
    <rPh sb="411" eb="413">
      <t>キュウスイ</t>
    </rPh>
    <rPh sb="413" eb="415">
      <t>ジンコウ</t>
    </rPh>
    <rPh sb="416" eb="418">
      <t>ゲンショウ</t>
    </rPh>
    <rPh sb="419" eb="420">
      <t>トモナ</t>
    </rPh>
    <rPh sb="426" eb="427">
      <t>ゲン</t>
    </rPh>
    <rPh sb="437" eb="438">
      <t>カンガ</t>
    </rPh>
    <phoneticPr fontId="4"/>
  </si>
  <si>
    <t>　入札遅延により平成29年度予定していた海底送水管の整備事業が繰越し、平成30年度に於いて③管路更新率が上昇。元年度には、建設改良工事の実施がなかった。
　現在実施している大下浄水場浄水施設更新事業は、海岸井戸を水源とし、淡水井戸の水をブレンドした逆浸透膜による海水淡水化施設の更新整備である。更新事業完了後（令和5年度予定）、施設の老朽化は解消される。</t>
    <rPh sb="1" eb="3">
      <t>ニュウサツ</t>
    </rPh>
    <rPh sb="3" eb="5">
      <t>チエン</t>
    </rPh>
    <rPh sb="8" eb="10">
      <t>ヘイセイ</t>
    </rPh>
    <rPh sb="12" eb="14">
      <t>ネンド</t>
    </rPh>
    <rPh sb="14" eb="16">
      <t>ヨテイ</t>
    </rPh>
    <rPh sb="20" eb="22">
      <t>カイテイ</t>
    </rPh>
    <rPh sb="22" eb="24">
      <t>ソウスイ</t>
    </rPh>
    <rPh sb="24" eb="25">
      <t>カン</t>
    </rPh>
    <rPh sb="26" eb="28">
      <t>セイビ</t>
    </rPh>
    <rPh sb="28" eb="30">
      <t>ジギョウ</t>
    </rPh>
    <rPh sb="31" eb="33">
      <t>クリコシ</t>
    </rPh>
    <rPh sb="35" eb="37">
      <t>ヘイセイ</t>
    </rPh>
    <rPh sb="39" eb="41">
      <t>ネンド</t>
    </rPh>
    <rPh sb="42" eb="43">
      <t>オ</t>
    </rPh>
    <rPh sb="46" eb="48">
      <t>カンロ</t>
    </rPh>
    <rPh sb="48" eb="50">
      <t>コウシン</t>
    </rPh>
    <rPh sb="50" eb="51">
      <t>リツ</t>
    </rPh>
    <rPh sb="52" eb="54">
      <t>ジョウショウ</t>
    </rPh>
    <rPh sb="55" eb="57">
      <t>ガンネン</t>
    </rPh>
    <rPh sb="57" eb="58">
      <t>ド</t>
    </rPh>
    <rPh sb="61" eb="62">
      <t>ケン</t>
    </rPh>
    <rPh sb="62" eb="63">
      <t>セツ</t>
    </rPh>
    <rPh sb="63" eb="65">
      <t>カイリョウ</t>
    </rPh>
    <rPh sb="65" eb="67">
      <t>コウジ</t>
    </rPh>
    <rPh sb="68" eb="70">
      <t>ジッシ</t>
    </rPh>
    <rPh sb="78" eb="80">
      <t>ゲンザイ</t>
    </rPh>
    <rPh sb="86" eb="87">
      <t>オオ</t>
    </rPh>
    <rPh sb="87" eb="88">
      <t>ゲ</t>
    </rPh>
    <rPh sb="88" eb="90">
      <t>ジョウスイ</t>
    </rPh>
    <rPh sb="90" eb="91">
      <t>ジョウ</t>
    </rPh>
    <rPh sb="91" eb="93">
      <t>ジョウスイ</t>
    </rPh>
    <rPh sb="93" eb="95">
      <t>シセツ</t>
    </rPh>
    <rPh sb="95" eb="97">
      <t>コウシン</t>
    </rPh>
    <rPh sb="97" eb="99">
      <t>ジギョウ</t>
    </rPh>
    <rPh sb="101" eb="103">
      <t>カイガン</t>
    </rPh>
    <rPh sb="103" eb="105">
      <t>イド</t>
    </rPh>
    <rPh sb="106" eb="108">
      <t>スイゲン</t>
    </rPh>
    <rPh sb="111" eb="113">
      <t>タンスイ</t>
    </rPh>
    <rPh sb="113" eb="115">
      <t>イド</t>
    </rPh>
    <rPh sb="116" eb="117">
      <t>ミズ</t>
    </rPh>
    <rPh sb="124" eb="125">
      <t>ギャク</t>
    </rPh>
    <rPh sb="125" eb="127">
      <t>シントウ</t>
    </rPh>
    <rPh sb="127" eb="128">
      <t>マク</t>
    </rPh>
    <rPh sb="133" eb="135">
      <t>タンスイ</t>
    </rPh>
    <rPh sb="136" eb="138">
      <t>シセツ</t>
    </rPh>
    <rPh sb="139" eb="141">
      <t>コウシン</t>
    </rPh>
    <rPh sb="141" eb="143">
      <t>セイビ</t>
    </rPh>
    <rPh sb="147" eb="149">
      <t>コウシン</t>
    </rPh>
    <rPh sb="149" eb="151">
      <t>ジギョウ</t>
    </rPh>
    <rPh sb="151" eb="153">
      <t>カンリョウ</t>
    </rPh>
    <rPh sb="153" eb="154">
      <t>ゴ</t>
    </rPh>
    <rPh sb="155" eb="156">
      <t>レイ</t>
    </rPh>
    <rPh sb="156" eb="157">
      <t>ワ</t>
    </rPh>
    <rPh sb="158" eb="159">
      <t>ネン</t>
    </rPh>
    <rPh sb="159" eb="160">
      <t>ド</t>
    </rPh>
    <rPh sb="160" eb="162">
      <t>ヨテイ</t>
    </rPh>
    <rPh sb="164" eb="166">
      <t>シセツ</t>
    </rPh>
    <rPh sb="167" eb="170">
      <t>ロウキュウカ</t>
    </rPh>
    <rPh sb="171" eb="173">
      <t>カイショウ</t>
    </rPh>
    <phoneticPr fontId="4"/>
  </si>
  <si>
    <t>　広島県境に位置する岡村島では海水淡水化施設の更新か、広島からの受水かを比較検討した結果、経済的かつ安定供給を見込める広島からの受水を選択。広島県においても水需要の低下による給水能力の余剰があり、他の受水市町への影響がないことから、相互利益に繋がった。広島県の既設送水管から呉市に今治市との分水点を設置し、ポンプ場を設け、橋梁添架管、岡村島内に減圧水槽、調整池、配水池を新設し、岡村島に隣接する小大下島へは既設の海底送水管を活用し、共に広島水道用水供給事業からの越境供給を平成29年4月に開始。島間の距離が長い大下島は海底送水管を繋がず島内浄水場で水を生産している。
　離島という地理的要件のため、上水道へ認可統合の出来ない関前簡易水道事業であるが、任意とされている地方公営企業法の適用を早期に実施するよう総務省から指導を受け、令和3年4月より法適化を図ることとなった。</t>
    <rPh sb="50" eb="52">
      <t>アンテイ</t>
    </rPh>
    <rPh sb="52" eb="54">
      <t>キョウキュウ</t>
    </rPh>
    <rPh sb="55" eb="57">
      <t>ミコ</t>
    </rPh>
    <rPh sb="70" eb="73">
      <t>ヒロシマケン</t>
    </rPh>
    <rPh sb="78" eb="79">
      <t>ミズ</t>
    </rPh>
    <rPh sb="79" eb="81">
      <t>ジュヨウ</t>
    </rPh>
    <rPh sb="82" eb="84">
      <t>テイカ</t>
    </rPh>
    <rPh sb="87" eb="89">
      <t>キュウスイ</t>
    </rPh>
    <rPh sb="89" eb="91">
      <t>ノウリョク</t>
    </rPh>
    <rPh sb="92" eb="94">
      <t>ヨジョウ</t>
    </rPh>
    <rPh sb="98" eb="99">
      <t>ホカ</t>
    </rPh>
    <rPh sb="126" eb="129">
      <t>ヒロシマケン</t>
    </rPh>
    <rPh sb="130" eb="132">
      <t>キセツ</t>
    </rPh>
    <rPh sb="132" eb="134">
      <t>ソウスイ</t>
    </rPh>
    <rPh sb="134" eb="135">
      <t>カン</t>
    </rPh>
    <rPh sb="137" eb="139">
      <t>クレシ</t>
    </rPh>
    <rPh sb="140" eb="142">
      <t>イマバリ</t>
    </rPh>
    <rPh sb="142" eb="143">
      <t>シ</t>
    </rPh>
    <rPh sb="145" eb="148">
      <t>ブンスイテン</t>
    </rPh>
    <rPh sb="149" eb="151">
      <t>セッチ</t>
    </rPh>
    <rPh sb="156" eb="157">
      <t>ジョウ</t>
    </rPh>
    <rPh sb="158" eb="159">
      <t>モウ</t>
    </rPh>
    <rPh sb="161" eb="163">
      <t>キョウリョウ</t>
    </rPh>
    <rPh sb="165" eb="166">
      <t>カン</t>
    </rPh>
    <rPh sb="170" eb="171">
      <t>ナイ</t>
    </rPh>
    <rPh sb="172" eb="174">
      <t>ゲンアツ</t>
    </rPh>
    <rPh sb="174" eb="175">
      <t>スイ</t>
    </rPh>
    <rPh sb="175" eb="176">
      <t>ソウ</t>
    </rPh>
    <rPh sb="177" eb="179">
      <t>チョウセイ</t>
    </rPh>
    <rPh sb="179" eb="180">
      <t>イケ</t>
    </rPh>
    <rPh sb="181" eb="183">
      <t>ハイスイ</t>
    </rPh>
    <rPh sb="183" eb="184">
      <t>イケ</t>
    </rPh>
    <rPh sb="185" eb="187">
      <t>シンセツ</t>
    </rPh>
    <rPh sb="212" eb="214">
      <t>カツヨウ</t>
    </rPh>
    <rPh sb="236" eb="238">
      <t>ヘイセイ</t>
    </rPh>
    <rPh sb="240" eb="241">
      <t>ネン</t>
    </rPh>
    <rPh sb="242" eb="243">
      <t>ガツ</t>
    </rPh>
    <rPh sb="285" eb="287">
      <t>リトウ</t>
    </rPh>
    <rPh sb="290" eb="292">
      <t>チリ</t>
    </rPh>
    <rPh sb="292" eb="293">
      <t>テキ</t>
    </rPh>
    <rPh sb="293" eb="295">
      <t>ヨウケン</t>
    </rPh>
    <rPh sb="299" eb="301">
      <t>ジョウスイ</t>
    </rPh>
    <rPh sb="301" eb="302">
      <t>ドウ</t>
    </rPh>
    <rPh sb="303" eb="305">
      <t>ニンカ</t>
    </rPh>
    <rPh sb="305" eb="307">
      <t>トウゴウ</t>
    </rPh>
    <rPh sb="308" eb="310">
      <t>デキ</t>
    </rPh>
    <rPh sb="312" eb="314">
      <t>セキゼン</t>
    </rPh>
    <rPh sb="314" eb="316">
      <t>カンイ</t>
    </rPh>
    <rPh sb="316" eb="318">
      <t>スイドウ</t>
    </rPh>
    <rPh sb="318" eb="320">
      <t>ジギョウ</t>
    </rPh>
    <rPh sb="325" eb="327">
      <t>ニンイ</t>
    </rPh>
    <rPh sb="333" eb="335">
      <t>チホウ</t>
    </rPh>
    <rPh sb="335" eb="337">
      <t>コウエイ</t>
    </rPh>
    <rPh sb="337" eb="339">
      <t>キギョウ</t>
    </rPh>
    <rPh sb="339" eb="340">
      <t>ホウ</t>
    </rPh>
    <rPh sb="341" eb="343">
      <t>テキヨウ</t>
    </rPh>
    <rPh sb="344" eb="346">
      <t>ソウキ</t>
    </rPh>
    <rPh sb="347" eb="349">
      <t>ジッシ</t>
    </rPh>
    <rPh sb="353" eb="355">
      <t>ソウム</t>
    </rPh>
    <rPh sb="355" eb="356">
      <t>ショウ</t>
    </rPh>
    <rPh sb="358" eb="360">
      <t>シドウ</t>
    </rPh>
    <rPh sb="361" eb="362">
      <t>ウ</t>
    </rPh>
    <rPh sb="364" eb="365">
      <t>レイ</t>
    </rPh>
    <rPh sb="365" eb="366">
      <t>ワ</t>
    </rPh>
    <rPh sb="367" eb="368">
      <t>ネン</t>
    </rPh>
    <rPh sb="369" eb="370">
      <t>ガツ</t>
    </rPh>
    <rPh sb="372" eb="373">
      <t>ホウ</t>
    </rPh>
    <rPh sb="373" eb="374">
      <t>テキ</t>
    </rPh>
    <rPh sb="374" eb="375">
      <t>カ</t>
    </rPh>
    <rPh sb="376" eb="377">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</si>
</sst>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1.65</c:v>
                </c:pt>
                <c:pt idx="1">
                  <c:v>3.73</c:v>
                </c:pt>
                <c:pt idx="2" formatCode="#,##0.00;&quot;△&quot;#,##0.00">
                  <c:v>0</c:v>
                </c:pt>
                <c:pt idx="3">
                  <c:v>0.42</c:v>
                </c:pt>
                <c:pt idx="4" formatCode="#,##0.00;&quot;△&quot;#,##0.00">
                  <c:v>0</c:v>
                </c:pt>
              </c:numCache>
            </c:numRef>
          </c:val>
          <c:extLst>
            <c:ext xmlns:c16="http://schemas.microsoft.com/office/drawing/2014/chart" uri="{C3380CC4-5D6E-409C-BE32-E72D297353CC}">
              <c16:uniqueId val="{00000000-DC3B-4059-B21D-8E4E0CDB633E}"/>
            </c:ext>
          </c:extLst>
        </c:ser>
        <c:dLbls>
          <c:showLegendKey val="0"/>
          <c:showVal val="0"/>
          <c:showCatName val="0"/>
          <c:showSerName val="0"/>
          <c:showPercent val="0"/>
          <c:showBubbleSize val="0"/>
        </c:dLbls>
        <c:gapWidth val="150"/>
        <c:axId val="270966568"/>
        <c:axId val="27096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0.65</c:v>
                </c:pt>
                <c:pt idx="1">
                  <c:v>0.53</c:v>
                </c:pt>
                <c:pt idx="2">
                  <c:v>0.56999999999999995</c:v>
                </c:pt>
                <c:pt idx="3">
                  <c:v>0.62</c:v>
                </c:pt>
                <c:pt idx="4">
                  <c:v>0.39</c:v>
                </c:pt>
              </c:numCache>
            </c:numRef>
          </c:val>
          <c:smooth val="0"/>
          <c:extLst>
            <c:ext xmlns:c16="http://schemas.microsoft.com/office/drawing/2014/chart" uri="{C3380CC4-5D6E-409C-BE32-E72D297353CC}">
              <c16:uniqueId val="{00000001-DC3B-4059-B21D-8E4E0CDB633E}"/>
            </c:ext>
          </c:extLst>
        </c:ser>
        <c:dLbls>
          <c:showLegendKey val="0"/>
          <c:showVal val="0"/>
          <c:showCatName val="0"/>
          <c:showSerName val="0"/>
          <c:showPercent val="0"/>
          <c:showBubbleSize val="0"/>
        </c:dLbls>
        <c:marker val="1"/>
        <c:smooth val="0"/>
        <c:axId val="270966568"/>
        <c:axId val="270966960"/>
      </c:lineChart>
      <c:dateAx>
        <c:axId val="270966568"/>
        <c:scaling>
          <c:orientation val="minMax"/>
        </c:scaling>
        <c:delete val="1"/>
        <c:axPos val="b"/>
        <c:numFmt formatCode="&quot;H&quot;yy" sourceLinked="1"/>
        <c:majorTickMark val="none"/>
        <c:minorTickMark val="none"/>
        <c:tickLblPos val="none"/>
        <c:crossAx val="270966960"/>
        <c:crosses val="autoZero"/>
        <c:auto val="1"/>
        <c:lblOffset val="100"/>
        <c:baseTimeUnit val="years"/>
      </c:dateAx>
      <c:valAx>
        <c:axId val="270966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0966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29.34</c:v>
                </c:pt>
                <c:pt idx="1">
                  <c:v>27.09</c:v>
                </c:pt>
                <c:pt idx="2">
                  <c:v>37.6</c:v>
                </c:pt>
                <c:pt idx="3">
                  <c:v>35.29</c:v>
                </c:pt>
                <c:pt idx="4">
                  <c:v>35.26</c:v>
                </c:pt>
              </c:numCache>
            </c:numRef>
          </c:val>
          <c:extLst>
            <c:ext xmlns:c16="http://schemas.microsoft.com/office/drawing/2014/chart" uri="{C3380CC4-5D6E-409C-BE32-E72D297353CC}">
              <c16:uniqueId val="{00000000-C03C-4109-ACA9-D97055826842}"/>
            </c:ext>
          </c:extLst>
        </c:ser>
        <c:dLbls>
          <c:showLegendKey val="0"/>
          <c:showVal val="0"/>
          <c:showCatName val="0"/>
          <c:showSerName val="0"/>
          <c:showPercent val="0"/>
          <c:showBubbleSize val="0"/>
        </c:dLbls>
        <c:gapWidth val="150"/>
        <c:axId val="274105568"/>
        <c:axId val="274105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57.29</c:v>
                </c:pt>
                <c:pt idx="1">
                  <c:v>55.9</c:v>
                </c:pt>
                <c:pt idx="2">
                  <c:v>47.95</c:v>
                </c:pt>
                <c:pt idx="3">
                  <c:v>48.26</c:v>
                </c:pt>
                <c:pt idx="4">
                  <c:v>48.01</c:v>
                </c:pt>
              </c:numCache>
            </c:numRef>
          </c:val>
          <c:smooth val="0"/>
          <c:extLst>
            <c:ext xmlns:c16="http://schemas.microsoft.com/office/drawing/2014/chart" uri="{C3380CC4-5D6E-409C-BE32-E72D297353CC}">
              <c16:uniqueId val="{00000001-C03C-4109-ACA9-D97055826842}"/>
            </c:ext>
          </c:extLst>
        </c:ser>
        <c:dLbls>
          <c:showLegendKey val="0"/>
          <c:showVal val="0"/>
          <c:showCatName val="0"/>
          <c:showSerName val="0"/>
          <c:showPercent val="0"/>
          <c:showBubbleSize val="0"/>
        </c:dLbls>
        <c:marker val="1"/>
        <c:smooth val="0"/>
        <c:axId val="274105568"/>
        <c:axId val="274105960"/>
      </c:lineChart>
      <c:dateAx>
        <c:axId val="274105568"/>
        <c:scaling>
          <c:orientation val="minMax"/>
        </c:scaling>
        <c:delete val="1"/>
        <c:axPos val="b"/>
        <c:numFmt formatCode="&quot;H&quot;yy" sourceLinked="1"/>
        <c:majorTickMark val="none"/>
        <c:minorTickMark val="none"/>
        <c:tickLblPos val="none"/>
        <c:crossAx val="274105960"/>
        <c:crosses val="autoZero"/>
        <c:auto val="1"/>
        <c:lblOffset val="100"/>
        <c:baseTimeUnit val="years"/>
      </c:dateAx>
      <c:valAx>
        <c:axId val="274105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4105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74.22</c:v>
                </c:pt>
                <c:pt idx="1">
                  <c:v>81.36</c:v>
                </c:pt>
                <c:pt idx="2">
                  <c:v>71.44</c:v>
                </c:pt>
                <c:pt idx="3">
                  <c:v>79.69</c:v>
                </c:pt>
                <c:pt idx="4">
                  <c:v>78.33</c:v>
                </c:pt>
              </c:numCache>
            </c:numRef>
          </c:val>
          <c:extLst>
            <c:ext xmlns:c16="http://schemas.microsoft.com/office/drawing/2014/chart" uri="{C3380CC4-5D6E-409C-BE32-E72D297353CC}">
              <c16:uniqueId val="{00000000-57EA-4AB4-9708-E7EAD7B225E9}"/>
            </c:ext>
          </c:extLst>
        </c:ser>
        <c:dLbls>
          <c:showLegendKey val="0"/>
          <c:showVal val="0"/>
          <c:showCatName val="0"/>
          <c:showSerName val="0"/>
          <c:showPercent val="0"/>
          <c:showBubbleSize val="0"/>
        </c:dLbls>
        <c:gapWidth val="150"/>
        <c:axId val="274107136"/>
        <c:axId val="274107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73.69</c:v>
                </c:pt>
                <c:pt idx="1">
                  <c:v>73.28</c:v>
                </c:pt>
                <c:pt idx="2">
                  <c:v>74.900000000000006</c:v>
                </c:pt>
                <c:pt idx="3">
                  <c:v>72.72</c:v>
                </c:pt>
                <c:pt idx="4">
                  <c:v>72.75</c:v>
                </c:pt>
              </c:numCache>
            </c:numRef>
          </c:val>
          <c:smooth val="0"/>
          <c:extLst>
            <c:ext xmlns:c16="http://schemas.microsoft.com/office/drawing/2014/chart" uri="{C3380CC4-5D6E-409C-BE32-E72D297353CC}">
              <c16:uniqueId val="{00000001-57EA-4AB4-9708-E7EAD7B225E9}"/>
            </c:ext>
          </c:extLst>
        </c:ser>
        <c:dLbls>
          <c:showLegendKey val="0"/>
          <c:showVal val="0"/>
          <c:showCatName val="0"/>
          <c:showSerName val="0"/>
          <c:showPercent val="0"/>
          <c:showBubbleSize val="0"/>
        </c:dLbls>
        <c:marker val="1"/>
        <c:smooth val="0"/>
        <c:axId val="274107136"/>
        <c:axId val="274107528"/>
      </c:lineChart>
      <c:dateAx>
        <c:axId val="274107136"/>
        <c:scaling>
          <c:orientation val="minMax"/>
        </c:scaling>
        <c:delete val="1"/>
        <c:axPos val="b"/>
        <c:numFmt formatCode="&quot;H&quot;yy" sourceLinked="1"/>
        <c:majorTickMark val="none"/>
        <c:minorTickMark val="none"/>
        <c:tickLblPos val="none"/>
        <c:crossAx val="274107528"/>
        <c:crosses val="autoZero"/>
        <c:auto val="1"/>
        <c:lblOffset val="100"/>
        <c:baseTimeUnit val="years"/>
      </c:dateAx>
      <c:valAx>
        <c:axId val="274107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4107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47.42</c:v>
                </c:pt>
                <c:pt idx="1">
                  <c:v>58.65</c:v>
                </c:pt>
                <c:pt idx="2">
                  <c:v>82.48</c:v>
                </c:pt>
                <c:pt idx="3">
                  <c:v>53.92</c:v>
                </c:pt>
                <c:pt idx="4">
                  <c:v>50.91</c:v>
                </c:pt>
              </c:numCache>
            </c:numRef>
          </c:val>
          <c:extLst>
            <c:ext xmlns:c16="http://schemas.microsoft.com/office/drawing/2014/chart" uri="{C3380CC4-5D6E-409C-BE32-E72D297353CC}">
              <c16:uniqueId val="{00000000-F9BA-4690-A835-A76C735B1819}"/>
            </c:ext>
          </c:extLst>
        </c:ser>
        <c:dLbls>
          <c:showLegendKey val="0"/>
          <c:showVal val="0"/>
          <c:showCatName val="0"/>
          <c:showSerName val="0"/>
          <c:showPercent val="0"/>
          <c:showBubbleSize val="0"/>
        </c:dLbls>
        <c:gapWidth val="150"/>
        <c:axId val="307888000"/>
        <c:axId val="307888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76.27</c:v>
                </c:pt>
                <c:pt idx="1">
                  <c:v>77.56</c:v>
                </c:pt>
                <c:pt idx="2">
                  <c:v>74.05</c:v>
                </c:pt>
                <c:pt idx="3">
                  <c:v>73.25</c:v>
                </c:pt>
                <c:pt idx="4">
                  <c:v>75.06</c:v>
                </c:pt>
              </c:numCache>
            </c:numRef>
          </c:val>
          <c:smooth val="0"/>
          <c:extLst>
            <c:ext xmlns:c16="http://schemas.microsoft.com/office/drawing/2014/chart" uri="{C3380CC4-5D6E-409C-BE32-E72D297353CC}">
              <c16:uniqueId val="{00000001-F9BA-4690-A835-A76C735B1819}"/>
            </c:ext>
          </c:extLst>
        </c:ser>
        <c:dLbls>
          <c:showLegendKey val="0"/>
          <c:showVal val="0"/>
          <c:showCatName val="0"/>
          <c:showSerName val="0"/>
          <c:showPercent val="0"/>
          <c:showBubbleSize val="0"/>
        </c:dLbls>
        <c:marker val="1"/>
        <c:smooth val="0"/>
        <c:axId val="307888000"/>
        <c:axId val="307888392"/>
      </c:lineChart>
      <c:dateAx>
        <c:axId val="307888000"/>
        <c:scaling>
          <c:orientation val="minMax"/>
        </c:scaling>
        <c:delete val="1"/>
        <c:axPos val="b"/>
        <c:numFmt formatCode="&quot;H&quot;yy" sourceLinked="1"/>
        <c:majorTickMark val="none"/>
        <c:minorTickMark val="none"/>
        <c:tickLblPos val="none"/>
        <c:crossAx val="307888392"/>
        <c:crosses val="autoZero"/>
        <c:auto val="1"/>
        <c:lblOffset val="100"/>
        <c:baseTimeUnit val="years"/>
      </c:dateAx>
      <c:valAx>
        <c:axId val="307888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7888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9B1-4225-8D2B-419516B5353A}"/>
            </c:ext>
          </c:extLst>
        </c:ser>
        <c:dLbls>
          <c:showLegendKey val="0"/>
          <c:showVal val="0"/>
          <c:showCatName val="0"/>
          <c:showSerName val="0"/>
          <c:showPercent val="0"/>
          <c:showBubbleSize val="0"/>
        </c:dLbls>
        <c:gapWidth val="150"/>
        <c:axId val="307889568"/>
        <c:axId val="307889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9B1-4225-8D2B-419516B5353A}"/>
            </c:ext>
          </c:extLst>
        </c:ser>
        <c:dLbls>
          <c:showLegendKey val="0"/>
          <c:showVal val="0"/>
          <c:showCatName val="0"/>
          <c:showSerName val="0"/>
          <c:showPercent val="0"/>
          <c:showBubbleSize val="0"/>
        </c:dLbls>
        <c:marker val="1"/>
        <c:smooth val="0"/>
        <c:axId val="307889568"/>
        <c:axId val="307889960"/>
      </c:lineChart>
      <c:dateAx>
        <c:axId val="307889568"/>
        <c:scaling>
          <c:orientation val="minMax"/>
        </c:scaling>
        <c:delete val="1"/>
        <c:axPos val="b"/>
        <c:numFmt formatCode="&quot;H&quot;yy" sourceLinked="1"/>
        <c:majorTickMark val="none"/>
        <c:minorTickMark val="none"/>
        <c:tickLblPos val="none"/>
        <c:crossAx val="307889960"/>
        <c:crosses val="autoZero"/>
        <c:auto val="1"/>
        <c:lblOffset val="100"/>
        <c:baseTimeUnit val="years"/>
      </c:dateAx>
      <c:valAx>
        <c:axId val="307889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7889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CF8-4F07-8498-11EA8837DABD}"/>
            </c:ext>
          </c:extLst>
        </c:ser>
        <c:dLbls>
          <c:showLegendKey val="0"/>
          <c:showVal val="0"/>
          <c:showCatName val="0"/>
          <c:showSerName val="0"/>
          <c:showPercent val="0"/>
          <c:showBubbleSize val="0"/>
        </c:dLbls>
        <c:gapWidth val="150"/>
        <c:axId val="307891136"/>
        <c:axId val="310444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CF8-4F07-8498-11EA8837DABD}"/>
            </c:ext>
          </c:extLst>
        </c:ser>
        <c:dLbls>
          <c:showLegendKey val="0"/>
          <c:showVal val="0"/>
          <c:showCatName val="0"/>
          <c:showSerName val="0"/>
          <c:showPercent val="0"/>
          <c:showBubbleSize val="0"/>
        </c:dLbls>
        <c:marker val="1"/>
        <c:smooth val="0"/>
        <c:axId val="307891136"/>
        <c:axId val="310444072"/>
      </c:lineChart>
      <c:dateAx>
        <c:axId val="307891136"/>
        <c:scaling>
          <c:orientation val="minMax"/>
        </c:scaling>
        <c:delete val="1"/>
        <c:axPos val="b"/>
        <c:numFmt formatCode="&quot;H&quot;yy" sourceLinked="1"/>
        <c:majorTickMark val="none"/>
        <c:minorTickMark val="none"/>
        <c:tickLblPos val="none"/>
        <c:crossAx val="310444072"/>
        <c:crosses val="autoZero"/>
        <c:auto val="1"/>
        <c:lblOffset val="100"/>
        <c:baseTimeUnit val="years"/>
      </c:dateAx>
      <c:valAx>
        <c:axId val="310444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7891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59C-450C-98D5-A25F8BF8E560}"/>
            </c:ext>
          </c:extLst>
        </c:ser>
        <c:dLbls>
          <c:showLegendKey val="0"/>
          <c:showVal val="0"/>
          <c:showCatName val="0"/>
          <c:showSerName val="0"/>
          <c:showPercent val="0"/>
          <c:showBubbleSize val="0"/>
        </c:dLbls>
        <c:gapWidth val="150"/>
        <c:axId val="310445248"/>
        <c:axId val="310445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59C-450C-98D5-A25F8BF8E560}"/>
            </c:ext>
          </c:extLst>
        </c:ser>
        <c:dLbls>
          <c:showLegendKey val="0"/>
          <c:showVal val="0"/>
          <c:showCatName val="0"/>
          <c:showSerName val="0"/>
          <c:showPercent val="0"/>
          <c:showBubbleSize val="0"/>
        </c:dLbls>
        <c:marker val="1"/>
        <c:smooth val="0"/>
        <c:axId val="310445248"/>
        <c:axId val="310445640"/>
      </c:lineChart>
      <c:dateAx>
        <c:axId val="310445248"/>
        <c:scaling>
          <c:orientation val="minMax"/>
        </c:scaling>
        <c:delete val="1"/>
        <c:axPos val="b"/>
        <c:numFmt formatCode="&quot;H&quot;yy" sourceLinked="1"/>
        <c:majorTickMark val="none"/>
        <c:minorTickMark val="none"/>
        <c:tickLblPos val="none"/>
        <c:crossAx val="310445640"/>
        <c:crosses val="autoZero"/>
        <c:auto val="1"/>
        <c:lblOffset val="100"/>
        <c:baseTimeUnit val="years"/>
      </c:dateAx>
      <c:valAx>
        <c:axId val="310445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0445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C4F-4555-BE1B-61DACC2B5645}"/>
            </c:ext>
          </c:extLst>
        </c:ser>
        <c:dLbls>
          <c:showLegendKey val="0"/>
          <c:showVal val="0"/>
          <c:showCatName val="0"/>
          <c:showSerName val="0"/>
          <c:showPercent val="0"/>
          <c:showBubbleSize val="0"/>
        </c:dLbls>
        <c:gapWidth val="150"/>
        <c:axId val="310446816"/>
        <c:axId val="310447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C4F-4555-BE1B-61DACC2B5645}"/>
            </c:ext>
          </c:extLst>
        </c:ser>
        <c:dLbls>
          <c:showLegendKey val="0"/>
          <c:showVal val="0"/>
          <c:showCatName val="0"/>
          <c:showSerName val="0"/>
          <c:showPercent val="0"/>
          <c:showBubbleSize val="0"/>
        </c:dLbls>
        <c:marker val="1"/>
        <c:smooth val="0"/>
        <c:axId val="310446816"/>
        <c:axId val="310447208"/>
      </c:lineChart>
      <c:dateAx>
        <c:axId val="310446816"/>
        <c:scaling>
          <c:orientation val="minMax"/>
        </c:scaling>
        <c:delete val="1"/>
        <c:axPos val="b"/>
        <c:numFmt formatCode="&quot;H&quot;yy" sourceLinked="1"/>
        <c:majorTickMark val="none"/>
        <c:minorTickMark val="none"/>
        <c:tickLblPos val="none"/>
        <c:crossAx val="310447208"/>
        <c:crosses val="autoZero"/>
        <c:auto val="1"/>
        <c:lblOffset val="100"/>
        <c:baseTimeUnit val="years"/>
      </c:dateAx>
      <c:valAx>
        <c:axId val="310447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0446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3030.03</c:v>
                </c:pt>
                <c:pt idx="1">
                  <c:v>3307.35</c:v>
                </c:pt>
                <c:pt idx="2">
                  <c:v>8438.2099999999991</c:v>
                </c:pt>
                <c:pt idx="3">
                  <c:v>8987.2800000000007</c:v>
                </c:pt>
                <c:pt idx="4">
                  <c:v>8527.0300000000007</c:v>
                </c:pt>
              </c:numCache>
            </c:numRef>
          </c:val>
          <c:extLst>
            <c:ext xmlns:c16="http://schemas.microsoft.com/office/drawing/2014/chart" uri="{C3380CC4-5D6E-409C-BE32-E72D297353CC}">
              <c16:uniqueId val="{00000000-CC26-400B-B3AC-BA54B5F68937}"/>
            </c:ext>
          </c:extLst>
        </c:ser>
        <c:dLbls>
          <c:showLegendKey val="0"/>
          <c:showVal val="0"/>
          <c:showCatName val="0"/>
          <c:showSerName val="0"/>
          <c:showPercent val="0"/>
          <c:showBubbleSize val="0"/>
        </c:dLbls>
        <c:gapWidth val="150"/>
        <c:axId val="309686184"/>
        <c:axId val="309686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1134.67</c:v>
                </c:pt>
                <c:pt idx="1">
                  <c:v>1144.79</c:v>
                </c:pt>
                <c:pt idx="2">
                  <c:v>1302.33</c:v>
                </c:pt>
                <c:pt idx="3">
                  <c:v>1274.21</c:v>
                </c:pt>
                <c:pt idx="4">
                  <c:v>1183.92</c:v>
                </c:pt>
              </c:numCache>
            </c:numRef>
          </c:val>
          <c:smooth val="0"/>
          <c:extLst>
            <c:ext xmlns:c16="http://schemas.microsoft.com/office/drawing/2014/chart" uri="{C3380CC4-5D6E-409C-BE32-E72D297353CC}">
              <c16:uniqueId val="{00000001-CC26-400B-B3AC-BA54B5F68937}"/>
            </c:ext>
          </c:extLst>
        </c:ser>
        <c:dLbls>
          <c:showLegendKey val="0"/>
          <c:showVal val="0"/>
          <c:showCatName val="0"/>
          <c:showSerName val="0"/>
          <c:showPercent val="0"/>
          <c:showBubbleSize val="0"/>
        </c:dLbls>
        <c:marker val="1"/>
        <c:smooth val="0"/>
        <c:axId val="309686184"/>
        <c:axId val="309686576"/>
      </c:lineChart>
      <c:dateAx>
        <c:axId val="309686184"/>
        <c:scaling>
          <c:orientation val="minMax"/>
        </c:scaling>
        <c:delete val="1"/>
        <c:axPos val="b"/>
        <c:numFmt formatCode="&quot;H&quot;yy" sourceLinked="1"/>
        <c:majorTickMark val="none"/>
        <c:minorTickMark val="none"/>
        <c:tickLblPos val="none"/>
        <c:crossAx val="309686576"/>
        <c:crosses val="autoZero"/>
        <c:auto val="1"/>
        <c:lblOffset val="100"/>
        <c:baseTimeUnit val="years"/>
      </c:dateAx>
      <c:valAx>
        <c:axId val="309686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9686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22.22</c:v>
                </c:pt>
                <c:pt idx="1">
                  <c:v>22.43</c:v>
                </c:pt>
                <c:pt idx="2">
                  <c:v>10.61</c:v>
                </c:pt>
                <c:pt idx="3">
                  <c:v>9.66</c:v>
                </c:pt>
                <c:pt idx="4">
                  <c:v>10.26</c:v>
                </c:pt>
              </c:numCache>
            </c:numRef>
          </c:val>
          <c:extLst>
            <c:ext xmlns:c16="http://schemas.microsoft.com/office/drawing/2014/chart" uri="{C3380CC4-5D6E-409C-BE32-E72D297353CC}">
              <c16:uniqueId val="{00000000-8EBB-4A03-B968-925575004DB1}"/>
            </c:ext>
          </c:extLst>
        </c:ser>
        <c:dLbls>
          <c:showLegendKey val="0"/>
          <c:showVal val="0"/>
          <c:showCatName val="0"/>
          <c:showSerName val="0"/>
          <c:showPercent val="0"/>
          <c:showBubbleSize val="0"/>
        </c:dLbls>
        <c:gapWidth val="150"/>
        <c:axId val="309687752"/>
        <c:axId val="30968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40.6</c:v>
                </c:pt>
                <c:pt idx="1">
                  <c:v>56.04</c:v>
                </c:pt>
                <c:pt idx="2">
                  <c:v>40.89</c:v>
                </c:pt>
                <c:pt idx="3">
                  <c:v>41.25</c:v>
                </c:pt>
                <c:pt idx="4">
                  <c:v>42.5</c:v>
                </c:pt>
              </c:numCache>
            </c:numRef>
          </c:val>
          <c:smooth val="0"/>
          <c:extLst>
            <c:ext xmlns:c16="http://schemas.microsoft.com/office/drawing/2014/chart" uri="{C3380CC4-5D6E-409C-BE32-E72D297353CC}">
              <c16:uniqueId val="{00000001-8EBB-4A03-B968-925575004DB1}"/>
            </c:ext>
          </c:extLst>
        </c:ser>
        <c:dLbls>
          <c:showLegendKey val="0"/>
          <c:showVal val="0"/>
          <c:showCatName val="0"/>
          <c:showSerName val="0"/>
          <c:showPercent val="0"/>
          <c:showBubbleSize val="0"/>
        </c:dLbls>
        <c:marker val="1"/>
        <c:smooth val="0"/>
        <c:axId val="309687752"/>
        <c:axId val="309688144"/>
      </c:lineChart>
      <c:dateAx>
        <c:axId val="309687752"/>
        <c:scaling>
          <c:orientation val="minMax"/>
        </c:scaling>
        <c:delete val="1"/>
        <c:axPos val="b"/>
        <c:numFmt formatCode="&quot;H&quot;yy" sourceLinked="1"/>
        <c:majorTickMark val="none"/>
        <c:minorTickMark val="none"/>
        <c:tickLblPos val="none"/>
        <c:crossAx val="309688144"/>
        <c:crosses val="autoZero"/>
        <c:auto val="1"/>
        <c:lblOffset val="100"/>
        <c:baseTimeUnit val="years"/>
      </c:dateAx>
      <c:valAx>
        <c:axId val="309688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9687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768.04</c:v>
                </c:pt>
                <c:pt idx="1">
                  <c:v>819.03</c:v>
                </c:pt>
                <c:pt idx="2">
                  <c:v>2028.6</c:v>
                </c:pt>
                <c:pt idx="3">
                  <c:v>2208.37</c:v>
                </c:pt>
                <c:pt idx="4">
                  <c:v>2231.77</c:v>
                </c:pt>
              </c:numCache>
            </c:numRef>
          </c:val>
          <c:extLst>
            <c:ext xmlns:c16="http://schemas.microsoft.com/office/drawing/2014/chart" uri="{C3380CC4-5D6E-409C-BE32-E72D297353CC}">
              <c16:uniqueId val="{00000000-08BF-44FF-ADC9-6F81D5D03485}"/>
            </c:ext>
          </c:extLst>
        </c:ser>
        <c:dLbls>
          <c:showLegendKey val="0"/>
          <c:showVal val="0"/>
          <c:showCatName val="0"/>
          <c:showSerName val="0"/>
          <c:showPercent val="0"/>
          <c:showBubbleSize val="0"/>
        </c:dLbls>
        <c:gapWidth val="150"/>
        <c:axId val="309689320"/>
        <c:axId val="274104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440.03</c:v>
                </c:pt>
                <c:pt idx="1">
                  <c:v>304.35000000000002</c:v>
                </c:pt>
                <c:pt idx="2">
                  <c:v>383.2</c:v>
                </c:pt>
                <c:pt idx="3">
                  <c:v>383.25</c:v>
                </c:pt>
                <c:pt idx="4">
                  <c:v>377.72</c:v>
                </c:pt>
              </c:numCache>
            </c:numRef>
          </c:val>
          <c:smooth val="0"/>
          <c:extLst>
            <c:ext xmlns:c16="http://schemas.microsoft.com/office/drawing/2014/chart" uri="{C3380CC4-5D6E-409C-BE32-E72D297353CC}">
              <c16:uniqueId val="{00000001-08BF-44FF-ADC9-6F81D5D03485}"/>
            </c:ext>
          </c:extLst>
        </c:ser>
        <c:dLbls>
          <c:showLegendKey val="0"/>
          <c:showVal val="0"/>
          <c:showCatName val="0"/>
          <c:showSerName val="0"/>
          <c:showPercent val="0"/>
          <c:showBubbleSize val="0"/>
        </c:dLbls>
        <c:marker val="1"/>
        <c:smooth val="0"/>
        <c:axId val="309689320"/>
        <c:axId val="274104392"/>
      </c:lineChart>
      <c:dateAx>
        <c:axId val="309689320"/>
        <c:scaling>
          <c:orientation val="minMax"/>
        </c:scaling>
        <c:delete val="1"/>
        <c:axPos val="b"/>
        <c:numFmt formatCode="&quot;H&quot;yy" sourceLinked="1"/>
        <c:majorTickMark val="none"/>
        <c:minorTickMark val="none"/>
        <c:tickLblPos val="none"/>
        <c:crossAx val="274104392"/>
        <c:crosses val="autoZero"/>
        <c:auto val="1"/>
        <c:lblOffset val="100"/>
        <c:baseTimeUnit val="years"/>
      </c:dateAx>
      <c:valAx>
        <c:axId val="274104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9689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【1,084.05】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【300.47】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【53.46】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1" t="str">
        <f>データ!H6</f>
        <v>愛媛県　今治市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8" t="s">
        <v>1</v>
      </c>
      <c r="C7" s="78"/>
      <c r="D7" s="78"/>
      <c r="E7" s="78"/>
      <c r="F7" s="78"/>
      <c r="G7" s="78"/>
      <c r="H7" s="78"/>
      <c r="I7" s="78" t="s">
        <v>2</v>
      </c>
      <c r="J7" s="78"/>
      <c r="K7" s="78"/>
      <c r="L7" s="78"/>
      <c r="M7" s="78"/>
      <c r="N7" s="78"/>
      <c r="O7" s="78"/>
      <c r="P7" s="78" t="s">
        <v>3</v>
      </c>
      <c r="Q7" s="78"/>
      <c r="R7" s="78"/>
      <c r="S7" s="78"/>
      <c r="T7" s="78"/>
      <c r="U7" s="78"/>
      <c r="V7" s="78"/>
      <c r="W7" s="78" t="s">
        <v>4</v>
      </c>
      <c r="X7" s="78"/>
      <c r="Y7" s="78"/>
      <c r="Z7" s="78"/>
      <c r="AA7" s="78"/>
      <c r="AB7" s="78"/>
      <c r="AC7" s="78"/>
      <c r="AD7" s="78" t="s">
        <v>5</v>
      </c>
      <c r="AE7" s="78"/>
      <c r="AF7" s="78"/>
      <c r="AG7" s="78"/>
      <c r="AH7" s="78"/>
      <c r="AI7" s="78"/>
      <c r="AJ7" s="78"/>
      <c r="AK7" s="2"/>
      <c r="AL7" s="78" t="s">
        <v>6</v>
      </c>
      <c r="AM7" s="78"/>
      <c r="AN7" s="78"/>
      <c r="AO7" s="78"/>
      <c r="AP7" s="78"/>
      <c r="AQ7" s="78"/>
      <c r="AR7" s="78"/>
      <c r="AS7" s="78"/>
      <c r="AT7" s="78" t="s">
        <v>7</v>
      </c>
      <c r="AU7" s="78"/>
      <c r="AV7" s="78"/>
      <c r="AW7" s="78"/>
      <c r="AX7" s="78"/>
      <c r="AY7" s="78"/>
      <c r="AZ7" s="78"/>
      <c r="BA7" s="78"/>
      <c r="BB7" s="78" t="s">
        <v>8</v>
      </c>
      <c r="BC7" s="78"/>
      <c r="BD7" s="78"/>
      <c r="BE7" s="78"/>
      <c r="BF7" s="78"/>
      <c r="BG7" s="78"/>
      <c r="BH7" s="78"/>
      <c r="BI7" s="78"/>
      <c r="BJ7" s="3"/>
      <c r="BK7" s="3"/>
      <c r="BL7" s="4" t="s">
        <v>9</v>
      </c>
      <c r="BM7" s="5"/>
      <c r="BN7" s="5"/>
      <c r="BO7" s="5"/>
      <c r="BP7" s="5"/>
      <c r="BQ7" s="5"/>
      <c r="BR7" s="5"/>
      <c r="BS7" s="5"/>
      <c r="BT7" s="5"/>
      <c r="BU7" s="5"/>
      <c r="BV7" s="5"/>
      <c r="BW7" s="5"/>
      <c r="BX7" s="5"/>
      <c r="BY7" s="6"/>
    </row>
    <row r="8" spans="1:78" ht="18.75" customHeight="1" x14ac:dyDescent="0.15">
      <c r="A8" s="2"/>
      <c r="B8" s="79" t="str">
        <f>データ!$I$6</f>
        <v>法非適用</v>
      </c>
      <c r="C8" s="79"/>
      <c r="D8" s="79"/>
      <c r="E8" s="79"/>
      <c r="F8" s="79"/>
      <c r="G8" s="79"/>
      <c r="H8" s="79"/>
      <c r="I8" s="79" t="str">
        <f>データ!$J$6</f>
        <v>水道事業</v>
      </c>
      <c r="J8" s="79"/>
      <c r="K8" s="79"/>
      <c r="L8" s="79"/>
      <c r="M8" s="79"/>
      <c r="N8" s="79"/>
      <c r="O8" s="79"/>
      <c r="P8" s="79" t="str">
        <f>データ!$K$6</f>
        <v>簡易水道事業</v>
      </c>
      <c r="Q8" s="79"/>
      <c r="R8" s="79"/>
      <c r="S8" s="79"/>
      <c r="T8" s="79"/>
      <c r="U8" s="79"/>
      <c r="V8" s="79"/>
      <c r="W8" s="79" t="str">
        <f>データ!$L$6</f>
        <v>D4</v>
      </c>
      <c r="X8" s="79"/>
      <c r="Y8" s="79"/>
      <c r="Z8" s="79"/>
      <c r="AA8" s="79"/>
      <c r="AB8" s="79"/>
      <c r="AC8" s="79"/>
      <c r="AD8" s="79" t="str">
        <f>データ!$M$6</f>
        <v>非設置</v>
      </c>
      <c r="AE8" s="79"/>
      <c r="AF8" s="79"/>
      <c r="AG8" s="79"/>
      <c r="AH8" s="79"/>
      <c r="AI8" s="79"/>
      <c r="AJ8" s="79"/>
      <c r="AK8" s="2"/>
      <c r="AL8" s="73">
        <f>データ!$R$6</f>
        <v>158386</v>
      </c>
      <c r="AM8" s="73"/>
      <c r="AN8" s="73"/>
      <c r="AO8" s="73"/>
      <c r="AP8" s="73"/>
      <c r="AQ8" s="73"/>
      <c r="AR8" s="73"/>
      <c r="AS8" s="73"/>
      <c r="AT8" s="72">
        <f>データ!$S$6</f>
        <v>419.14</v>
      </c>
      <c r="AU8" s="72"/>
      <c r="AV8" s="72"/>
      <c r="AW8" s="72"/>
      <c r="AX8" s="72"/>
      <c r="AY8" s="72"/>
      <c r="AZ8" s="72"/>
      <c r="BA8" s="72"/>
      <c r="BB8" s="72">
        <f>データ!$T$6</f>
        <v>377.88</v>
      </c>
      <c r="BC8" s="72"/>
      <c r="BD8" s="72"/>
      <c r="BE8" s="72"/>
      <c r="BF8" s="72"/>
      <c r="BG8" s="72"/>
      <c r="BH8" s="72"/>
      <c r="BI8" s="72"/>
      <c r="BJ8" s="3"/>
      <c r="BK8" s="3"/>
      <c r="BL8" s="76" t="s">
        <v>10</v>
      </c>
      <c r="BM8" s="77"/>
      <c r="BN8" s="7" t="s">
        <v>11</v>
      </c>
      <c r="BO8" s="8"/>
      <c r="BP8" s="8"/>
      <c r="BQ8" s="8"/>
      <c r="BR8" s="8"/>
      <c r="BS8" s="8"/>
      <c r="BT8" s="8"/>
      <c r="BU8" s="8"/>
      <c r="BV8" s="8"/>
      <c r="BW8" s="8"/>
      <c r="BX8" s="8"/>
      <c r="BY8" s="9"/>
    </row>
    <row r="9" spans="1:78" ht="18.75" customHeight="1" x14ac:dyDescent="0.15">
      <c r="A9" s="2"/>
      <c r="B9" s="78" t="s">
        <v>12</v>
      </c>
      <c r="C9" s="78"/>
      <c r="D9" s="78"/>
      <c r="E9" s="78"/>
      <c r="F9" s="78"/>
      <c r="G9" s="78"/>
      <c r="H9" s="78"/>
      <c r="I9" s="78" t="s">
        <v>13</v>
      </c>
      <c r="J9" s="78"/>
      <c r="K9" s="78"/>
      <c r="L9" s="78"/>
      <c r="M9" s="78"/>
      <c r="N9" s="78"/>
      <c r="O9" s="78"/>
      <c r="P9" s="78" t="s">
        <v>14</v>
      </c>
      <c r="Q9" s="78"/>
      <c r="R9" s="78"/>
      <c r="S9" s="78"/>
      <c r="T9" s="78"/>
      <c r="U9" s="78"/>
      <c r="V9" s="78"/>
      <c r="W9" s="78" t="s">
        <v>15</v>
      </c>
      <c r="X9" s="78"/>
      <c r="Y9" s="78"/>
      <c r="Z9" s="78"/>
      <c r="AA9" s="78"/>
      <c r="AB9" s="78"/>
      <c r="AC9" s="78"/>
      <c r="AD9" s="2"/>
      <c r="AE9" s="2"/>
      <c r="AF9" s="2"/>
      <c r="AG9" s="2"/>
      <c r="AH9" s="3"/>
      <c r="AI9" s="2"/>
      <c r="AJ9" s="2"/>
      <c r="AK9" s="2"/>
      <c r="AL9" s="78" t="s">
        <v>16</v>
      </c>
      <c r="AM9" s="78"/>
      <c r="AN9" s="78"/>
      <c r="AO9" s="78"/>
      <c r="AP9" s="78"/>
      <c r="AQ9" s="78"/>
      <c r="AR9" s="78"/>
      <c r="AS9" s="78"/>
      <c r="AT9" s="78" t="s">
        <v>17</v>
      </c>
      <c r="AU9" s="78"/>
      <c r="AV9" s="78"/>
      <c r="AW9" s="78"/>
      <c r="AX9" s="78"/>
      <c r="AY9" s="78"/>
      <c r="AZ9" s="78"/>
      <c r="BA9" s="78"/>
      <c r="BB9" s="78" t="s">
        <v>18</v>
      </c>
      <c r="BC9" s="78"/>
      <c r="BD9" s="78"/>
      <c r="BE9" s="78"/>
      <c r="BF9" s="78"/>
      <c r="BG9" s="78"/>
      <c r="BH9" s="78"/>
      <c r="BI9" s="78"/>
      <c r="BJ9" s="3"/>
      <c r="BK9" s="3"/>
      <c r="BL9" s="70" t="s">
        <v>19</v>
      </c>
      <c r="BM9" s="71"/>
      <c r="BN9" s="10" t="s">
        <v>20</v>
      </c>
      <c r="BO9" s="11"/>
      <c r="BP9" s="11"/>
      <c r="BQ9" s="11"/>
      <c r="BR9" s="11"/>
      <c r="BS9" s="11"/>
      <c r="BT9" s="11"/>
      <c r="BU9" s="11"/>
      <c r="BV9" s="11"/>
      <c r="BW9" s="11"/>
      <c r="BX9" s="11"/>
      <c r="BY9" s="12"/>
    </row>
    <row r="10" spans="1:78" ht="18.75" customHeight="1" x14ac:dyDescent="0.15">
      <c r="A10" s="2"/>
      <c r="B10" s="72" t="str">
        <f>データ!$N$6</f>
        <v>-</v>
      </c>
      <c r="C10" s="72"/>
      <c r="D10" s="72"/>
      <c r="E10" s="72"/>
      <c r="F10" s="72"/>
      <c r="G10" s="72"/>
      <c r="H10" s="72"/>
      <c r="I10" s="72" t="str">
        <f>データ!$O$6</f>
        <v>該当数値なし</v>
      </c>
      <c r="J10" s="72"/>
      <c r="K10" s="72"/>
      <c r="L10" s="72"/>
      <c r="M10" s="72"/>
      <c r="N10" s="72"/>
      <c r="O10" s="72"/>
      <c r="P10" s="72">
        <f>データ!$P$6</f>
        <v>0.23</v>
      </c>
      <c r="Q10" s="72"/>
      <c r="R10" s="72"/>
      <c r="S10" s="72"/>
      <c r="T10" s="72"/>
      <c r="U10" s="72"/>
      <c r="V10" s="72"/>
      <c r="W10" s="73">
        <f>データ!$Q$6</f>
        <v>3173</v>
      </c>
      <c r="X10" s="73"/>
      <c r="Y10" s="73"/>
      <c r="Z10" s="73"/>
      <c r="AA10" s="73"/>
      <c r="AB10" s="73"/>
      <c r="AC10" s="73"/>
      <c r="AD10" s="2"/>
      <c r="AE10" s="2"/>
      <c r="AF10" s="2"/>
      <c r="AG10" s="2"/>
      <c r="AH10" s="2"/>
      <c r="AI10" s="2"/>
      <c r="AJ10" s="2"/>
      <c r="AK10" s="2"/>
      <c r="AL10" s="73">
        <f>データ!$U$6</f>
        <v>366</v>
      </c>
      <c r="AM10" s="73"/>
      <c r="AN10" s="73"/>
      <c r="AO10" s="73"/>
      <c r="AP10" s="73"/>
      <c r="AQ10" s="73"/>
      <c r="AR10" s="73"/>
      <c r="AS10" s="73"/>
      <c r="AT10" s="72">
        <f>データ!$V$6</f>
        <v>5.52</v>
      </c>
      <c r="AU10" s="72"/>
      <c r="AV10" s="72"/>
      <c r="AW10" s="72"/>
      <c r="AX10" s="72"/>
      <c r="AY10" s="72"/>
      <c r="AZ10" s="72"/>
      <c r="BA10" s="72"/>
      <c r="BB10" s="72">
        <f>データ!$W$6</f>
        <v>66.3</v>
      </c>
      <c r="BC10" s="72"/>
      <c r="BD10" s="72"/>
      <c r="BE10" s="72"/>
      <c r="BF10" s="72"/>
      <c r="BG10" s="72"/>
      <c r="BH10" s="72"/>
      <c r="BI10" s="72"/>
      <c r="BJ10" s="2"/>
      <c r="BK10" s="2"/>
      <c r="BL10" s="74" t="s">
        <v>21</v>
      </c>
      <c r="BM10" s="75"/>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4"/>
      <c r="BM17" s="65"/>
      <c r="BN17" s="65"/>
      <c r="BO17" s="65"/>
      <c r="BP17" s="65"/>
      <c r="BQ17" s="65"/>
      <c r="BR17" s="65"/>
      <c r="BS17" s="65"/>
      <c r="BT17" s="65"/>
      <c r="BU17" s="65"/>
      <c r="BV17" s="65"/>
      <c r="BW17" s="65"/>
      <c r="BX17" s="65"/>
      <c r="BY17" s="65"/>
      <c r="BZ17" s="6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4"/>
      <c r="BM18" s="65"/>
      <c r="BN18" s="65"/>
      <c r="BO18" s="65"/>
      <c r="BP18" s="65"/>
      <c r="BQ18" s="65"/>
      <c r="BR18" s="65"/>
      <c r="BS18" s="65"/>
      <c r="BT18" s="65"/>
      <c r="BU18" s="65"/>
      <c r="BV18" s="65"/>
      <c r="BW18" s="65"/>
      <c r="BX18" s="65"/>
      <c r="BY18" s="65"/>
      <c r="BZ18" s="6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4"/>
      <c r="BM19" s="65"/>
      <c r="BN19" s="65"/>
      <c r="BO19" s="65"/>
      <c r="BP19" s="65"/>
      <c r="BQ19" s="65"/>
      <c r="BR19" s="65"/>
      <c r="BS19" s="65"/>
      <c r="BT19" s="65"/>
      <c r="BU19" s="65"/>
      <c r="BV19" s="65"/>
      <c r="BW19" s="65"/>
      <c r="BX19" s="65"/>
      <c r="BY19" s="65"/>
      <c r="BZ19" s="6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4"/>
      <c r="BM20" s="65"/>
      <c r="BN20" s="65"/>
      <c r="BO20" s="65"/>
      <c r="BP20" s="65"/>
      <c r="BQ20" s="65"/>
      <c r="BR20" s="65"/>
      <c r="BS20" s="65"/>
      <c r="BT20" s="65"/>
      <c r="BU20" s="65"/>
      <c r="BV20" s="65"/>
      <c r="BW20" s="65"/>
      <c r="BX20" s="65"/>
      <c r="BY20" s="65"/>
      <c r="BZ20" s="6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4"/>
      <c r="BM21" s="65"/>
      <c r="BN21" s="65"/>
      <c r="BO21" s="65"/>
      <c r="BP21" s="65"/>
      <c r="BQ21" s="65"/>
      <c r="BR21" s="65"/>
      <c r="BS21" s="65"/>
      <c r="BT21" s="65"/>
      <c r="BU21" s="65"/>
      <c r="BV21" s="65"/>
      <c r="BW21" s="65"/>
      <c r="BX21" s="65"/>
      <c r="BY21" s="65"/>
      <c r="BZ21" s="6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4"/>
      <c r="BM22" s="65"/>
      <c r="BN22" s="65"/>
      <c r="BO22" s="65"/>
      <c r="BP22" s="65"/>
      <c r="BQ22" s="65"/>
      <c r="BR22" s="65"/>
      <c r="BS22" s="65"/>
      <c r="BT22" s="65"/>
      <c r="BU22" s="65"/>
      <c r="BV22" s="65"/>
      <c r="BW22" s="65"/>
      <c r="BX22" s="65"/>
      <c r="BY22" s="65"/>
      <c r="BZ22" s="6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4"/>
      <c r="BM23" s="65"/>
      <c r="BN23" s="65"/>
      <c r="BO23" s="65"/>
      <c r="BP23" s="65"/>
      <c r="BQ23" s="65"/>
      <c r="BR23" s="65"/>
      <c r="BS23" s="65"/>
      <c r="BT23" s="65"/>
      <c r="BU23" s="65"/>
      <c r="BV23" s="65"/>
      <c r="BW23" s="65"/>
      <c r="BX23" s="65"/>
      <c r="BY23" s="65"/>
      <c r="BZ23" s="6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4"/>
      <c r="BM24" s="65"/>
      <c r="BN24" s="65"/>
      <c r="BO24" s="65"/>
      <c r="BP24" s="65"/>
      <c r="BQ24" s="65"/>
      <c r="BR24" s="65"/>
      <c r="BS24" s="65"/>
      <c r="BT24" s="65"/>
      <c r="BU24" s="65"/>
      <c r="BV24" s="65"/>
      <c r="BW24" s="65"/>
      <c r="BX24" s="65"/>
      <c r="BY24" s="65"/>
      <c r="BZ24" s="6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4"/>
      <c r="BM25" s="65"/>
      <c r="BN25" s="65"/>
      <c r="BO25" s="65"/>
      <c r="BP25" s="65"/>
      <c r="BQ25" s="65"/>
      <c r="BR25" s="65"/>
      <c r="BS25" s="65"/>
      <c r="BT25" s="65"/>
      <c r="BU25" s="65"/>
      <c r="BV25" s="65"/>
      <c r="BW25" s="65"/>
      <c r="BX25" s="65"/>
      <c r="BY25" s="65"/>
      <c r="BZ25" s="6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4"/>
      <c r="BM26" s="65"/>
      <c r="BN26" s="65"/>
      <c r="BO26" s="65"/>
      <c r="BP26" s="65"/>
      <c r="BQ26" s="65"/>
      <c r="BR26" s="65"/>
      <c r="BS26" s="65"/>
      <c r="BT26" s="65"/>
      <c r="BU26" s="65"/>
      <c r="BV26" s="65"/>
      <c r="BW26" s="65"/>
      <c r="BX26" s="65"/>
      <c r="BY26" s="65"/>
      <c r="BZ26" s="6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4"/>
      <c r="BM27" s="65"/>
      <c r="BN27" s="65"/>
      <c r="BO27" s="65"/>
      <c r="BP27" s="65"/>
      <c r="BQ27" s="65"/>
      <c r="BR27" s="65"/>
      <c r="BS27" s="65"/>
      <c r="BT27" s="65"/>
      <c r="BU27" s="65"/>
      <c r="BV27" s="65"/>
      <c r="BW27" s="65"/>
      <c r="BX27" s="65"/>
      <c r="BY27" s="65"/>
      <c r="BZ27" s="6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4"/>
      <c r="BM28" s="65"/>
      <c r="BN28" s="65"/>
      <c r="BO28" s="65"/>
      <c r="BP28" s="65"/>
      <c r="BQ28" s="65"/>
      <c r="BR28" s="65"/>
      <c r="BS28" s="65"/>
      <c r="BT28" s="65"/>
      <c r="BU28" s="65"/>
      <c r="BV28" s="65"/>
      <c r="BW28" s="65"/>
      <c r="BX28" s="65"/>
      <c r="BY28" s="65"/>
      <c r="BZ28" s="6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4"/>
      <c r="BM29" s="65"/>
      <c r="BN29" s="65"/>
      <c r="BO29" s="65"/>
      <c r="BP29" s="65"/>
      <c r="BQ29" s="65"/>
      <c r="BR29" s="65"/>
      <c r="BS29" s="65"/>
      <c r="BT29" s="65"/>
      <c r="BU29" s="65"/>
      <c r="BV29" s="65"/>
      <c r="BW29" s="65"/>
      <c r="BX29" s="65"/>
      <c r="BY29" s="65"/>
      <c r="BZ29" s="6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4"/>
      <c r="BM30" s="65"/>
      <c r="BN30" s="65"/>
      <c r="BO30" s="65"/>
      <c r="BP30" s="65"/>
      <c r="BQ30" s="65"/>
      <c r="BR30" s="65"/>
      <c r="BS30" s="65"/>
      <c r="BT30" s="65"/>
      <c r="BU30" s="65"/>
      <c r="BV30" s="65"/>
      <c r="BW30" s="65"/>
      <c r="BX30" s="65"/>
      <c r="BY30" s="65"/>
      <c r="BZ30" s="6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4"/>
      <c r="BM31" s="65"/>
      <c r="BN31" s="65"/>
      <c r="BO31" s="65"/>
      <c r="BP31" s="65"/>
      <c r="BQ31" s="65"/>
      <c r="BR31" s="65"/>
      <c r="BS31" s="65"/>
      <c r="BT31" s="65"/>
      <c r="BU31" s="65"/>
      <c r="BV31" s="65"/>
      <c r="BW31" s="65"/>
      <c r="BX31" s="65"/>
      <c r="BY31" s="65"/>
      <c r="BZ31" s="6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4"/>
      <c r="BM32" s="65"/>
      <c r="BN32" s="65"/>
      <c r="BO32" s="65"/>
      <c r="BP32" s="65"/>
      <c r="BQ32" s="65"/>
      <c r="BR32" s="65"/>
      <c r="BS32" s="65"/>
      <c r="BT32" s="65"/>
      <c r="BU32" s="65"/>
      <c r="BV32" s="65"/>
      <c r="BW32" s="65"/>
      <c r="BX32" s="65"/>
      <c r="BY32" s="65"/>
      <c r="BZ32" s="6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4"/>
      <c r="BM33" s="65"/>
      <c r="BN33" s="65"/>
      <c r="BO33" s="65"/>
      <c r="BP33" s="65"/>
      <c r="BQ33" s="65"/>
      <c r="BR33" s="65"/>
      <c r="BS33" s="65"/>
      <c r="BT33" s="65"/>
      <c r="BU33" s="65"/>
      <c r="BV33" s="65"/>
      <c r="BW33" s="65"/>
      <c r="BX33" s="65"/>
      <c r="BY33" s="65"/>
      <c r="BZ33" s="6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4"/>
      <c r="BM34" s="65"/>
      <c r="BN34" s="65"/>
      <c r="BO34" s="65"/>
      <c r="BP34" s="65"/>
      <c r="BQ34" s="65"/>
      <c r="BR34" s="65"/>
      <c r="BS34" s="65"/>
      <c r="BT34" s="65"/>
      <c r="BU34" s="65"/>
      <c r="BV34" s="65"/>
      <c r="BW34" s="65"/>
      <c r="BX34" s="65"/>
      <c r="BY34" s="65"/>
      <c r="BZ34" s="6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4"/>
      <c r="BM35" s="65"/>
      <c r="BN35" s="65"/>
      <c r="BO35" s="65"/>
      <c r="BP35" s="65"/>
      <c r="BQ35" s="65"/>
      <c r="BR35" s="65"/>
      <c r="BS35" s="65"/>
      <c r="BT35" s="65"/>
      <c r="BU35" s="65"/>
      <c r="BV35" s="65"/>
      <c r="BW35" s="65"/>
      <c r="BX35" s="65"/>
      <c r="BY35" s="65"/>
      <c r="BZ35" s="6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4"/>
      <c r="BM36" s="65"/>
      <c r="BN36" s="65"/>
      <c r="BO36" s="65"/>
      <c r="BP36" s="65"/>
      <c r="BQ36" s="65"/>
      <c r="BR36" s="65"/>
      <c r="BS36" s="65"/>
      <c r="BT36" s="65"/>
      <c r="BU36" s="65"/>
      <c r="BV36" s="65"/>
      <c r="BW36" s="65"/>
      <c r="BX36" s="65"/>
      <c r="BY36" s="65"/>
      <c r="BZ36" s="6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4"/>
      <c r="BM37" s="65"/>
      <c r="BN37" s="65"/>
      <c r="BO37" s="65"/>
      <c r="BP37" s="65"/>
      <c r="BQ37" s="65"/>
      <c r="BR37" s="65"/>
      <c r="BS37" s="65"/>
      <c r="BT37" s="65"/>
      <c r="BU37" s="65"/>
      <c r="BV37" s="65"/>
      <c r="BW37" s="65"/>
      <c r="BX37" s="65"/>
      <c r="BY37" s="65"/>
      <c r="BZ37" s="6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4"/>
      <c r="BM38" s="65"/>
      <c r="BN38" s="65"/>
      <c r="BO38" s="65"/>
      <c r="BP38" s="65"/>
      <c r="BQ38" s="65"/>
      <c r="BR38" s="65"/>
      <c r="BS38" s="65"/>
      <c r="BT38" s="65"/>
      <c r="BU38" s="65"/>
      <c r="BV38" s="65"/>
      <c r="BW38" s="65"/>
      <c r="BX38" s="65"/>
      <c r="BY38" s="65"/>
      <c r="BZ38" s="6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4"/>
      <c r="BM39" s="65"/>
      <c r="BN39" s="65"/>
      <c r="BO39" s="65"/>
      <c r="BP39" s="65"/>
      <c r="BQ39" s="65"/>
      <c r="BR39" s="65"/>
      <c r="BS39" s="65"/>
      <c r="BT39" s="65"/>
      <c r="BU39" s="65"/>
      <c r="BV39" s="65"/>
      <c r="BW39" s="65"/>
      <c r="BX39" s="65"/>
      <c r="BY39" s="65"/>
      <c r="BZ39" s="6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4"/>
      <c r="BM40" s="65"/>
      <c r="BN40" s="65"/>
      <c r="BO40" s="65"/>
      <c r="BP40" s="65"/>
      <c r="BQ40" s="65"/>
      <c r="BR40" s="65"/>
      <c r="BS40" s="65"/>
      <c r="BT40" s="65"/>
      <c r="BU40" s="65"/>
      <c r="BV40" s="65"/>
      <c r="BW40" s="65"/>
      <c r="BX40" s="65"/>
      <c r="BY40" s="65"/>
      <c r="BZ40" s="6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4"/>
      <c r="BM41" s="65"/>
      <c r="BN41" s="65"/>
      <c r="BO41" s="65"/>
      <c r="BP41" s="65"/>
      <c r="BQ41" s="65"/>
      <c r="BR41" s="65"/>
      <c r="BS41" s="65"/>
      <c r="BT41" s="65"/>
      <c r="BU41" s="65"/>
      <c r="BV41" s="65"/>
      <c r="BW41" s="65"/>
      <c r="BX41" s="65"/>
      <c r="BY41" s="65"/>
      <c r="BZ41" s="6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4"/>
      <c r="BM42" s="65"/>
      <c r="BN42" s="65"/>
      <c r="BO42" s="65"/>
      <c r="BP42" s="65"/>
      <c r="BQ42" s="65"/>
      <c r="BR42" s="65"/>
      <c r="BS42" s="65"/>
      <c r="BT42" s="65"/>
      <c r="BU42" s="65"/>
      <c r="BV42" s="65"/>
      <c r="BW42" s="65"/>
      <c r="BX42" s="65"/>
      <c r="BY42" s="65"/>
      <c r="BZ42" s="6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4"/>
      <c r="BM43" s="65"/>
      <c r="BN43" s="65"/>
      <c r="BO43" s="65"/>
      <c r="BP43" s="65"/>
      <c r="BQ43" s="65"/>
      <c r="BR43" s="65"/>
      <c r="BS43" s="65"/>
      <c r="BT43" s="65"/>
      <c r="BU43" s="65"/>
      <c r="BV43" s="65"/>
      <c r="BW43" s="65"/>
      <c r="BX43" s="65"/>
      <c r="BY43" s="65"/>
      <c r="BZ43" s="6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7"/>
      <c r="BM44" s="68"/>
      <c r="BN44" s="68"/>
      <c r="BO44" s="68"/>
      <c r="BP44" s="68"/>
      <c r="BQ44" s="68"/>
      <c r="BR44" s="68"/>
      <c r="BS44" s="68"/>
      <c r="BT44" s="68"/>
      <c r="BU44" s="68"/>
      <c r="BV44" s="68"/>
      <c r="BW44" s="68"/>
      <c r="BX44" s="68"/>
      <c r="BY44" s="68"/>
      <c r="BZ44" s="6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4" t="s">
        <v>115</v>
      </c>
      <c r="BM47" s="65"/>
      <c r="BN47" s="65"/>
      <c r="BO47" s="65"/>
      <c r="BP47" s="65"/>
      <c r="BQ47" s="65"/>
      <c r="BR47" s="65"/>
      <c r="BS47" s="65"/>
      <c r="BT47" s="65"/>
      <c r="BU47" s="65"/>
      <c r="BV47" s="65"/>
      <c r="BW47" s="65"/>
      <c r="BX47" s="65"/>
      <c r="BY47" s="65"/>
      <c r="BZ47" s="6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4"/>
      <c r="BM48" s="65"/>
      <c r="BN48" s="65"/>
      <c r="BO48" s="65"/>
      <c r="BP48" s="65"/>
      <c r="BQ48" s="65"/>
      <c r="BR48" s="65"/>
      <c r="BS48" s="65"/>
      <c r="BT48" s="65"/>
      <c r="BU48" s="65"/>
      <c r="BV48" s="65"/>
      <c r="BW48" s="65"/>
      <c r="BX48" s="65"/>
      <c r="BY48" s="65"/>
      <c r="BZ48" s="6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4"/>
      <c r="BM49" s="65"/>
      <c r="BN49" s="65"/>
      <c r="BO49" s="65"/>
      <c r="BP49" s="65"/>
      <c r="BQ49" s="65"/>
      <c r="BR49" s="65"/>
      <c r="BS49" s="65"/>
      <c r="BT49" s="65"/>
      <c r="BU49" s="65"/>
      <c r="BV49" s="65"/>
      <c r="BW49" s="65"/>
      <c r="BX49" s="65"/>
      <c r="BY49" s="65"/>
      <c r="BZ49" s="6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4"/>
      <c r="BM50" s="65"/>
      <c r="BN50" s="65"/>
      <c r="BO50" s="65"/>
      <c r="BP50" s="65"/>
      <c r="BQ50" s="65"/>
      <c r="BR50" s="65"/>
      <c r="BS50" s="65"/>
      <c r="BT50" s="65"/>
      <c r="BU50" s="65"/>
      <c r="BV50" s="65"/>
      <c r="BW50" s="65"/>
      <c r="BX50" s="65"/>
      <c r="BY50" s="65"/>
      <c r="BZ50" s="6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4"/>
      <c r="BM51" s="65"/>
      <c r="BN51" s="65"/>
      <c r="BO51" s="65"/>
      <c r="BP51" s="65"/>
      <c r="BQ51" s="65"/>
      <c r="BR51" s="65"/>
      <c r="BS51" s="65"/>
      <c r="BT51" s="65"/>
      <c r="BU51" s="65"/>
      <c r="BV51" s="65"/>
      <c r="BW51" s="65"/>
      <c r="BX51" s="65"/>
      <c r="BY51" s="65"/>
      <c r="BZ51" s="6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4"/>
      <c r="BM52" s="65"/>
      <c r="BN52" s="65"/>
      <c r="BO52" s="65"/>
      <c r="BP52" s="65"/>
      <c r="BQ52" s="65"/>
      <c r="BR52" s="65"/>
      <c r="BS52" s="65"/>
      <c r="BT52" s="65"/>
      <c r="BU52" s="65"/>
      <c r="BV52" s="65"/>
      <c r="BW52" s="65"/>
      <c r="BX52" s="65"/>
      <c r="BY52" s="65"/>
      <c r="BZ52" s="6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4"/>
      <c r="BM53" s="65"/>
      <c r="BN53" s="65"/>
      <c r="BO53" s="65"/>
      <c r="BP53" s="65"/>
      <c r="BQ53" s="65"/>
      <c r="BR53" s="65"/>
      <c r="BS53" s="65"/>
      <c r="BT53" s="65"/>
      <c r="BU53" s="65"/>
      <c r="BV53" s="65"/>
      <c r="BW53" s="65"/>
      <c r="BX53" s="65"/>
      <c r="BY53" s="65"/>
      <c r="BZ53" s="6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4"/>
      <c r="BM54" s="65"/>
      <c r="BN54" s="65"/>
      <c r="BO54" s="65"/>
      <c r="BP54" s="65"/>
      <c r="BQ54" s="65"/>
      <c r="BR54" s="65"/>
      <c r="BS54" s="65"/>
      <c r="BT54" s="65"/>
      <c r="BU54" s="65"/>
      <c r="BV54" s="65"/>
      <c r="BW54" s="65"/>
      <c r="BX54" s="65"/>
      <c r="BY54" s="65"/>
      <c r="BZ54" s="6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4"/>
      <c r="BM55" s="65"/>
      <c r="BN55" s="65"/>
      <c r="BO55" s="65"/>
      <c r="BP55" s="65"/>
      <c r="BQ55" s="65"/>
      <c r="BR55" s="65"/>
      <c r="BS55" s="65"/>
      <c r="BT55" s="65"/>
      <c r="BU55" s="65"/>
      <c r="BV55" s="65"/>
      <c r="BW55" s="65"/>
      <c r="BX55" s="65"/>
      <c r="BY55" s="65"/>
      <c r="BZ55" s="6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4"/>
      <c r="BM56" s="65"/>
      <c r="BN56" s="65"/>
      <c r="BO56" s="65"/>
      <c r="BP56" s="65"/>
      <c r="BQ56" s="65"/>
      <c r="BR56" s="65"/>
      <c r="BS56" s="65"/>
      <c r="BT56" s="65"/>
      <c r="BU56" s="65"/>
      <c r="BV56" s="65"/>
      <c r="BW56" s="65"/>
      <c r="BX56" s="65"/>
      <c r="BY56" s="65"/>
      <c r="BZ56" s="6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4"/>
      <c r="BM57" s="65"/>
      <c r="BN57" s="65"/>
      <c r="BO57" s="65"/>
      <c r="BP57" s="65"/>
      <c r="BQ57" s="65"/>
      <c r="BR57" s="65"/>
      <c r="BS57" s="65"/>
      <c r="BT57" s="65"/>
      <c r="BU57" s="65"/>
      <c r="BV57" s="65"/>
      <c r="BW57" s="65"/>
      <c r="BX57" s="65"/>
      <c r="BY57" s="65"/>
      <c r="BZ57" s="6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4"/>
      <c r="BM58" s="65"/>
      <c r="BN58" s="65"/>
      <c r="BO58" s="65"/>
      <c r="BP58" s="65"/>
      <c r="BQ58" s="65"/>
      <c r="BR58" s="65"/>
      <c r="BS58" s="65"/>
      <c r="BT58" s="65"/>
      <c r="BU58" s="65"/>
      <c r="BV58" s="65"/>
      <c r="BW58" s="65"/>
      <c r="BX58" s="65"/>
      <c r="BY58" s="65"/>
      <c r="BZ58" s="6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4"/>
      <c r="BM59" s="65"/>
      <c r="BN59" s="65"/>
      <c r="BO59" s="65"/>
      <c r="BP59" s="65"/>
      <c r="BQ59" s="65"/>
      <c r="BR59" s="65"/>
      <c r="BS59" s="65"/>
      <c r="BT59" s="65"/>
      <c r="BU59" s="65"/>
      <c r="BV59" s="65"/>
      <c r="BW59" s="65"/>
      <c r="BX59" s="65"/>
      <c r="BY59" s="65"/>
      <c r="BZ59" s="66"/>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4"/>
      <c r="BM62" s="65"/>
      <c r="BN62" s="65"/>
      <c r="BO62" s="65"/>
      <c r="BP62" s="65"/>
      <c r="BQ62" s="65"/>
      <c r="BR62" s="65"/>
      <c r="BS62" s="65"/>
      <c r="BT62" s="65"/>
      <c r="BU62" s="65"/>
      <c r="BV62" s="65"/>
      <c r="BW62" s="65"/>
      <c r="BX62" s="65"/>
      <c r="BY62" s="65"/>
      <c r="BZ62" s="6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7"/>
      <c r="BM63" s="68"/>
      <c r="BN63" s="68"/>
      <c r="BO63" s="68"/>
      <c r="BP63" s="68"/>
      <c r="BQ63" s="68"/>
      <c r="BR63" s="68"/>
      <c r="BS63" s="68"/>
      <c r="BT63" s="68"/>
      <c r="BU63" s="68"/>
      <c r="BV63" s="68"/>
      <c r="BW63" s="68"/>
      <c r="BX63" s="68"/>
      <c r="BY63" s="68"/>
      <c r="BZ63" s="6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0" t="s">
        <v>116</v>
      </c>
      <c r="BM66" s="51"/>
      <c r="BN66" s="51"/>
      <c r="BO66" s="51"/>
      <c r="BP66" s="51"/>
      <c r="BQ66" s="51"/>
      <c r="BR66" s="51"/>
      <c r="BS66" s="51"/>
      <c r="BT66" s="51"/>
      <c r="BU66" s="51"/>
      <c r="BV66" s="51"/>
      <c r="BW66" s="51"/>
      <c r="BX66" s="51"/>
      <c r="BY66" s="51"/>
      <c r="BZ66" s="52"/>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【76.03】</v>
      </c>
      <c r="F85" s="27" t="s">
        <v>41</v>
      </c>
      <c r="G85" s="27" t="s">
        <v>41</v>
      </c>
      <c r="H85" s="27" t="str">
        <f>データ!BO6</f>
        <v>【1,084.05】</v>
      </c>
      <c r="I85" s="27" t="str">
        <f>データ!BZ6</f>
        <v>【53.46】</v>
      </c>
      <c r="J85" s="27" t="str">
        <f>データ!CK6</f>
        <v>【300.47】</v>
      </c>
      <c r="K85" s="27" t="str">
        <f>データ!CV6</f>
        <v>【54.90】</v>
      </c>
      <c r="L85" s="27" t="str">
        <f>データ!DG6</f>
        <v>【73.31】</v>
      </c>
      <c r="M85" s="27" t="s">
        <v>42</v>
      </c>
      <c r="N85" s="27" t="s">
        <v>42</v>
      </c>
      <c r="O85" s="27" t="str">
        <f>データ!EN6</f>
        <v>【0.56】</v>
      </c>
    </row>
  </sheetData>
  <sheetProtection algorithmName="SHA-512" hashValue="olKe8ZVbiREOwOnEtvsgsd0eJ+LLe68armyZtsrI/PdXSK2brH3zh7yxXGzcsQf/B7yrgG1h5M6ZqObmAXAUcA==" saltValue="5zckZjlvClKjPKXFq3GnP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45</v>
      </c>
      <c r="B3" s="30" t="s">
        <v>46</v>
      </c>
      <c r="C3" s="30" t="s">
        <v>47</v>
      </c>
      <c r="D3" s="30" t="s">
        <v>48</v>
      </c>
      <c r="E3" s="30" t="s">
        <v>49</v>
      </c>
      <c r="F3" s="30" t="s">
        <v>50</v>
      </c>
      <c r="G3" s="30" t="s">
        <v>51</v>
      </c>
      <c r="H3" s="83" t="s">
        <v>52</v>
      </c>
      <c r="I3" s="84"/>
      <c r="J3" s="84"/>
      <c r="K3" s="84"/>
      <c r="L3" s="84"/>
      <c r="M3" s="84"/>
      <c r="N3" s="84"/>
      <c r="O3" s="84"/>
      <c r="P3" s="84"/>
      <c r="Q3" s="84"/>
      <c r="R3" s="84"/>
      <c r="S3" s="84"/>
      <c r="T3" s="84"/>
      <c r="U3" s="84"/>
      <c r="V3" s="84"/>
      <c r="W3" s="85"/>
      <c r="X3" s="89" t="s">
        <v>53</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54</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29" t="s">
        <v>55</v>
      </c>
      <c r="B4" s="31"/>
      <c r="C4" s="31"/>
      <c r="D4" s="31"/>
      <c r="E4" s="31"/>
      <c r="F4" s="31"/>
      <c r="G4" s="31"/>
      <c r="H4" s="86"/>
      <c r="I4" s="87"/>
      <c r="J4" s="87"/>
      <c r="K4" s="87"/>
      <c r="L4" s="87"/>
      <c r="M4" s="87"/>
      <c r="N4" s="87"/>
      <c r="O4" s="87"/>
      <c r="P4" s="87"/>
      <c r="Q4" s="87"/>
      <c r="R4" s="87"/>
      <c r="S4" s="87"/>
      <c r="T4" s="87"/>
      <c r="U4" s="87"/>
      <c r="V4" s="87"/>
      <c r="W4" s="88"/>
      <c r="X4" s="82" t="s">
        <v>56</v>
      </c>
      <c r="Y4" s="82"/>
      <c r="Z4" s="82"/>
      <c r="AA4" s="82"/>
      <c r="AB4" s="82"/>
      <c r="AC4" s="82"/>
      <c r="AD4" s="82"/>
      <c r="AE4" s="82"/>
      <c r="AF4" s="82"/>
      <c r="AG4" s="82"/>
      <c r="AH4" s="82"/>
      <c r="AI4" s="82" t="s">
        <v>57</v>
      </c>
      <c r="AJ4" s="82"/>
      <c r="AK4" s="82"/>
      <c r="AL4" s="82"/>
      <c r="AM4" s="82"/>
      <c r="AN4" s="82"/>
      <c r="AO4" s="82"/>
      <c r="AP4" s="82"/>
      <c r="AQ4" s="82"/>
      <c r="AR4" s="82"/>
      <c r="AS4" s="82"/>
      <c r="AT4" s="82" t="s">
        <v>58</v>
      </c>
      <c r="AU4" s="82"/>
      <c r="AV4" s="82"/>
      <c r="AW4" s="82"/>
      <c r="AX4" s="82"/>
      <c r="AY4" s="82"/>
      <c r="AZ4" s="82"/>
      <c r="BA4" s="82"/>
      <c r="BB4" s="82"/>
      <c r="BC4" s="82"/>
      <c r="BD4" s="82"/>
      <c r="BE4" s="82" t="s">
        <v>59</v>
      </c>
      <c r="BF4" s="82"/>
      <c r="BG4" s="82"/>
      <c r="BH4" s="82"/>
      <c r="BI4" s="82"/>
      <c r="BJ4" s="82"/>
      <c r="BK4" s="82"/>
      <c r="BL4" s="82"/>
      <c r="BM4" s="82"/>
      <c r="BN4" s="82"/>
      <c r="BO4" s="82"/>
      <c r="BP4" s="82" t="s">
        <v>60</v>
      </c>
      <c r="BQ4" s="82"/>
      <c r="BR4" s="82"/>
      <c r="BS4" s="82"/>
      <c r="BT4" s="82"/>
      <c r="BU4" s="82"/>
      <c r="BV4" s="82"/>
      <c r="BW4" s="82"/>
      <c r="BX4" s="82"/>
      <c r="BY4" s="82"/>
      <c r="BZ4" s="82"/>
      <c r="CA4" s="82" t="s">
        <v>61</v>
      </c>
      <c r="CB4" s="82"/>
      <c r="CC4" s="82"/>
      <c r="CD4" s="82"/>
      <c r="CE4" s="82"/>
      <c r="CF4" s="82"/>
      <c r="CG4" s="82"/>
      <c r="CH4" s="82"/>
      <c r="CI4" s="82"/>
      <c r="CJ4" s="82"/>
      <c r="CK4" s="82"/>
      <c r="CL4" s="82" t="s">
        <v>62</v>
      </c>
      <c r="CM4" s="82"/>
      <c r="CN4" s="82"/>
      <c r="CO4" s="82"/>
      <c r="CP4" s="82"/>
      <c r="CQ4" s="82"/>
      <c r="CR4" s="82"/>
      <c r="CS4" s="82"/>
      <c r="CT4" s="82"/>
      <c r="CU4" s="82"/>
      <c r="CV4" s="82"/>
      <c r="CW4" s="82" t="s">
        <v>63</v>
      </c>
      <c r="CX4" s="82"/>
      <c r="CY4" s="82"/>
      <c r="CZ4" s="82"/>
      <c r="DA4" s="82"/>
      <c r="DB4" s="82"/>
      <c r="DC4" s="82"/>
      <c r="DD4" s="82"/>
      <c r="DE4" s="82"/>
      <c r="DF4" s="82"/>
      <c r="DG4" s="82"/>
      <c r="DH4" s="82" t="s">
        <v>64</v>
      </c>
      <c r="DI4" s="82"/>
      <c r="DJ4" s="82"/>
      <c r="DK4" s="82"/>
      <c r="DL4" s="82"/>
      <c r="DM4" s="82"/>
      <c r="DN4" s="82"/>
      <c r="DO4" s="82"/>
      <c r="DP4" s="82"/>
      <c r="DQ4" s="82"/>
      <c r="DR4" s="82"/>
      <c r="DS4" s="82" t="s">
        <v>65</v>
      </c>
      <c r="DT4" s="82"/>
      <c r="DU4" s="82"/>
      <c r="DV4" s="82"/>
      <c r="DW4" s="82"/>
      <c r="DX4" s="82"/>
      <c r="DY4" s="82"/>
      <c r="DZ4" s="82"/>
      <c r="EA4" s="82"/>
      <c r="EB4" s="82"/>
      <c r="EC4" s="82"/>
      <c r="ED4" s="82" t="s">
        <v>66</v>
      </c>
      <c r="EE4" s="82"/>
      <c r="EF4" s="82"/>
      <c r="EG4" s="82"/>
      <c r="EH4" s="82"/>
      <c r="EI4" s="82"/>
      <c r="EJ4" s="82"/>
      <c r="EK4" s="82"/>
      <c r="EL4" s="82"/>
      <c r="EM4" s="82"/>
      <c r="EN4" s="82"/>
    </row>
    <row r="5" spans="1:144" x14ac:dyDescent="0.15">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x14ac:dyDescent="0.15">
      <c r="A6" s="29" t="s">
        <v>95</v>
      </c>
      <c r="B6" s="34">
        <f>B7</f>
        <v>2019</v>
      </c>
      <c r="C6" s="34">
        <f t="shared" ref="C6:W6" si="3">C7</f>
        <v>382027</v>
      </c>
      <c r="D6" s="34">
        <f t="shared" si="3"/>
        <v>47</v>
      </c>
      <c r="E6" s="34">
        <f t="shared" si="3"/>
        <v>1</v>
      </c>
      <c r="F6" s="34">
        <f t="shared" si="3"/>
        <v>0</v>
      </c>
      <c r="G6" s="34">
        <f t="shared" si="3"/>
        <v>0</v>
      </c>
      <c r="H6" s="34" t="str">
        <f t="shared" si="3"/>
        <v>愛媛県　今治市</v>
      </c>
      <c r="I6" s="34" t="str">
        <f t="shared" si="3"/>
        <v>法非適用</v>
      </c>
      <c r="J6" s="34" t="str">
        <f t="shared" si="3"/>
        <v>水道事業</v>
      </c>
      <c r="K6" s="34" t="str">
        <f t="shared" si="3"/>
        <v>簡易水道事業</v>
      </c>
      <c r="L6" s="34" t="str">
        <f t="shared" si="3"/>
        <v>D4</v>
      </c>
      <c r="M6" s="34" t="str">
        <f t="shared" si="3"/>
        <v>非設置</v>
      </c>
      <c r="N6" s="35" t="str">
        <f t="shared" si="3"/>
        <v>-</v>
      </c>
      <c r="O6" s="35" t="str">
        <f t="shared" si="3"/>
        <v>該当数値なし</v>
      </c>
      <c r="P6" s="35">
        <f t="shared" si="3"/>
        <v>0.23</v>
      </c>
      <c r="Q6" s="35">
        <f t="shared" si="3"/>
        <v>3173</v>
      </c>
      <c r="R6" s="35">
        <f t="shared" si="3"/>
        <v>158386</v>
      </c>
      <c r="S6" s="35">
        <f t="shared" si="3"/>
        <v>419.14</v>
      </c>
      <c r="T6" s="35">
        <f t="shared" si="3"/>
        <v>377.88</v>
      </c>
      <c r="U6" s="35">
        <f t="shared" si="3"/>
        <v>366</v>
      </c>
      <c r="V6" s="35">
        <f t="shared" si="3"/>
        <v>5.52</v>
      </c>
      <c r="W6" s="35">
        <f t="shared" si="3"/>
        <v>66.3</v>
      </c>
      <c r="X6" s="36">
        <f>IF(X7="",NA(),X7)</f>
        <v>47.42</v>
      </c>
      <c r="Y6" s="36">
        <f t="shared" ref="Y6:AG6" si="4">IF(Y7="",NA(),Y7)</f>
        <v>58.65</v>
      </c>
      <c r="Z6" s="36">
        <f t="shared" si="4"/>
        <v>82.48</v>
      </c>
      <c r="AA6" s="36">
        <f t="shared" si="4"/>
        <v>53.92</v>
      </c>
      <c r="AB6" s="36">
        <f t="shared" si="4"/>
        <v>50.91</v>
      </c>
      <c r="AC6" s="36">
        <f t="shared" si="4"/>
        <v>76.27</v>
      </c>
      <c r="AD6" s="36">
        <f t="shared" si="4"/>
        <v>77.56</v>
      </c>
      <c r="AE6" s="36">
        <f t="shared" si="4"/>
        <v>74.05</v>
      </c>
      <c r="AF6" s="36">
        <f t="shared" si="4"/>
        <v>73.25</v>
      </c>
      <c r="AG6" s="36">
        <f t="shared" si="4"/>
        <v>75.06</v>
      </c>
      <c r="AH6" s="35" t="str">
        <f>IF(AH7="","",IF(AH7="-","【-】","【"&amp;SUBSTITUTE(TEXT(AH7,"#,##0.00"),"-","△")&amp;"】"))</f>
        <v>【76.03】</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3030.03</v>
      </c>
      <c r="BF6" s="36">
        <f t="shared" ref="BF6:BN6" si="7">IF(BF7="",NA(),BF7)</f>
        <v>3307.35</v>
      </c>
      <c r="BG6" s="36">
        <f t="shared" si="7"/>
        <v>8438.2099999999991</v>
      </c>
      <c r="BH6" s="36">
        <f t="shared" si="7"/>
        <v>8987.2800000000007</v>
      </c>
      <c r="BI6" s="36">
        <f t="shared" si="7"/>
        <v>8527.0300000000007</v>
      </c>
      <c r="BJ6" s="36">
        <f t="shared" si="7"/>
        <v>1134.67</v>
      </c>
      <c r="BK6" s="36">
        <f t="shared" si="7"/>
        <v>1144.79</v>
      </c>
      <c r="BL6" s="36">
        <f t="shared" si="7"/>
        <v>1302.33</v>
      </c>
      <c r="BM6" s="36">
        <f t="shared" si="7"/>
        <v>1274.21</v>
      </c>
      <c r="BN6" s="36">
        <f t="shared" si="7"/>
        <v>1183.92</v>
      </c>
      <c r="BO6" s="35" t="str">
        <f>IF(BO7="","",IF(BO7="-","【-】","【"&amp;SUBSTITUTE(TEXT(BO7,"#,##0.00"),"-","△")&amp;"】"))</f>
        <v>【1,084.05】</v>
      </c>
      <c r="BP6" s="36">
        <f>IF(BP7="",NA(),BP7)</f>
        <v>22.22</v>
      </c>
      <c r="BQ6" s="36">
        <f t="shared" ref="BQ6:BY6" si="8">IF(BQ7="",NA(),BQ7)</f>
        <v>22.43</v>
      </c>
      <c r="BR6" s="36">
        <f t="shared" si="8"/>
        <v>10.61</v>
      </c>
      <c r="BS6" s="36">
        <f t="shared" si="8"/>
        <v>9.66</v>
      </c>
      <c r="BT6" s="36">
        <f t="shared" si="8"/>
        <v>10.26</v>
      </c>
      <c r="BU6" s="36">
        <f t="shared" si="8"/>
        <v>40.6</v>
      </c>
      <c r="BV6" s="36">
        <f t="shared" si="8"/>
        <v>56.04</v>
      </c>
      <c r="BW6" s="36">
        <f t="shared" si="8"/>
        <v>40.89</v>
      </c>
      <c r="BX6" s="36">
        <f t="shared" si="8"/>
        <v>41.25</v>
      </c>
      <c r="BY6" s="36">
        <f t="shared" si="8"/>
        <v>42.5</v>
      </c>
      <c r="BZ6" s="35" t="str">
        <f>IF(BZ7="","",IF(BZ7="-","【-】","【"&amp;SUBSTITUTE(TEXT(BZ7,"#,##0.00"),"-","△")&amp;"】"))</f>
        <v>【53.46】</v>
      </c>
      <c r="CA6" s="36">
        <f>IF(CA7="",NA(),CA7)</f>
        <v>768.04</v>
      </c>
      <c r="CB6" s="36">
        <f t="shared" ref="CB6:CJ6" si="9">IF(CB7="",NA(),CB7)</f>
        <v>819.03</v>
      </c>
      <c r="CC6" s="36">
        <f t="shared" si="9"/>
        <v>2028.6</v>
      </c>
      <c r="CD6" s="36">
        <f t="shared" si="9"/>
        <v>2208.37</v>
      </c>
      <c r="CE6" s="36">
        <f t="shared" si="9"/>
        <v>2231.77</v>
      </c>
      <c r="CF6" s="36">
        <f t="shared" si="9"/>
        <v>440.03</v>
      </c>
      <c r="CG6" s="36">
        <f t="shared" si="9"/>
        <v>304.35000000000002</v>
      </c>
      <c r="CH6" s="36">
        <f t="shared" si="9"/>
        <v>383.2</v>
      </c>
      <c r="CI6" s="36">
        <f t="shared" si="9"/>
        <v>383.25</v>
      </c>
      <c r="CJ6" s="36">
        <f t="shared" si="9"/>
        <v>377.72</v>
      </c>
      <c r="CK6" s="35" t="str">
        <f>IF(CK7="","",IF(CK7="-","【-】","【"&amp;SUBSTITUTE(TEXT(CK7,"#,##0.00"),"-","△")&amp;"】"))</f>
        <v>【300.47】</v>
      </c>
      <c r="CL6" s="36">
        <f>IF(CL7="",NA(),CL7)</f>
        <v>29.34</v>
      </c>
      <c r="CM6" s="36">
        <f t="shared" ref="CM6:CU6" si="10">IF(CM7="",NA(),CM7)</f>
        <v>27.09</v>
      </c>
      <c r="CN6" s="36">
        <f t="shared" si="10"/>
        <v>37.6</v>
      </c>
      <c r="CO6" s="36">
        <f t="shared" si="10"/>
        <v>35.29</v>
      </c>
      <c r="CP6" s="36">
        <f t="shared" si="10"/>
        <v>35.26</v>
      </c>
      <c r="CQ6" s="36">
        <f t="shared" si="10"/>
        <v>57.29</v>
      </c>
      <c r="CR6" s="36">
        <f t="shared" si="10"/>
        <v>55.9</v>
      </c>
      <c r="CS6" s="36">
        <f t="shared" si="10"/>
        <v>47.95</v>
      </c>
      <c r="CT6" s="36">
        <f t="shared" si="10"/>
        <v>48.26</v>
      </c>
      <c r="CU6" s="36">
        <f t="shared" si="10"/>
        <v>48.01</v>
      </c>
      <c r="CV6" s="35" t="str">
        <f>IF(CV7="","",IF(CV7="-","【-】","【"&amp;SUBSTITUTE(TEXT(CV7,"#,##0.00"),"-","△")&amp;"】"))</f>
        <v>【54.90】</v>
      </c>
      <c r="CW6" s="36">
        <f>IF(CW7="",NA(),CW7)</f>
        <v>74.22</v>
      </c>
      <c r="CX6" s="36">
        <f t="shared" ref="CX6:DF6" si="11">IF(CX7="",NA(),CX7)</f>
        <v>81.36</v>
      </c>
      <c r="CY6" s="36">
        <f t="shared" si="11"/>
        <v>71.44</v>
      </c>
      <c r="CZ6" s="36">
        <f t="shared" si="11"/>
        <v>79.69</v>
      </c>
      <c r="DA6" s="36">
        <f t="shared" si="11"/>
        <v>78.33</v>
      </c>
      <c r="DB6" s="36">
        <f t="shared" si="11"/>
        <v>73.69</v>
      </c>
      <c r="DC6" s="36">
        <f t="shared" si="11"/>
        <v>73.28</v>
      </c>
      <c r="DD6" s="36">
        <f t="shared" si="11"/>
        <v>74.900000000000006</v>
      </c>
      <c r="DE6" s="36">
        <f t="shared" si="11"/>
        <v>72.72</v>
      </c>
      <c r="DF6" s="36">
        <f t="shared" si="11"/>
        <v>72.75</v>
      </c>
      <c r="DG6" s="35" t="str">
        <f>IF(DG7="","",IF(DG7="-","【-】","【"&amp;SUBSTITUTE(TEXT(DG7,"#,##0.00"),"-","△")&amp;"】"))</f>
        <v>【73.31】</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1.65</v>
      </c>
      <c r="EE6" s="36">
        <f t="shared" ref="EE6:EM6" si="14">IF(EE7="",NA(),EE7)</f>
        <v>3.73</v>
      </c>
      <c r="EF6" s="35">
        <f t="shared" si="14"/>
        <v>0</v>
      </c>
      <c r="EG6" s="36">
        <f t="shared" si="14"/>
        <v>0.42</v>
      </c>
      <c r="EH6" s="35">
        <f t="shared" si="14"/>
        <v>0</v>
      </c>
      <c r="EI6" s="36">
        <f t="shared" si="14"/>
        <v>0.65</v>
      </c>
      <c r="EJ6" s="36">
        <f t="shared" si="14"/>
        <v>0.53</v>
      </c>
      <c r="EK6" s="36">
        <f t="shared" si="14"/>
        <v>0.56999999999999995</v>
      </c>
      <c r="EL6" s="36">
        <f t="shared" si="14"/>
        <v>0.62</v>
      </c>
      <c r="EM6" s="36">
        <f t="shared" si="14"/>
        <v>0.39</v>
      </c>
      <c r="EN6" s="35" t="str">
        <f>IF(EN7="","",IF(EN7="-","【-】","【"&amp;SUBSTITUTE(TEXT(EN7,"#,##0.00"),"-","△")&amp;"】"))</f>
        <v>【0.56】</v>
      </c>
    </row>
    <row r="7" spans="1:144" s="37" customFormat="1" x14ac:dyDescent="0.15">
      <c r="A7" s="29"/>
      <c r="B7" s="38">
        <v>2019</v>
      </c>
      <c r="C7" s="38">
        <v>382027</v>
      </c>
      <c r="D7" s="38">
        <v>47</v>
      </c>
      <c r="E7" s="38">
        <v>1</v>
      </c>
      <c r="F7" s="38">
        <v>0</v>
      </c>
      <c r="G7" s="38">
        <v>0</v>
      </c>
      <c r="H7" s="38" t="s">
        <v>96</v>
      </c>
      <c r="I7" s="38" t="s">
        <v>97</v>
      </c>
      <c r="J7" s="38" t="s">
        <v>98</v>
      </c>
      <c r="K7" s="38" t="s">
        <v>99</v>
      </c>
      <c r="L7" s="38" t="s">
        <v>100</v>
      </c>
      <c r="M7" s="38" t="s">
        <v>101</v>
      </c>
      <c r="N7" s="39" t="s">
        <v>102</v>
      </c>
      <c r="O7" s="39" t="s">
        <v>103</v>
      </c>
      <c r="P7" s="39">
        <v>0.23</v>
      </c>
      <c r="Q7" s="39">
        <v>3173</v>
      </c>
      <c r="R7" s="39">
        <v>158386</v>
      </c>
      <c r="S7" s="39">
        <v>419.14</v>
      </c>
      <c r="T7" s="39">
        <v>377.88</v>
      </c>
      <c r="U7" s="39">
        <v>366</v>
      </c>
      <c r="V7" s="39">
        <v>5.52</v>
      </c>
      <c r="W7" s="39">
        <v>66.3</v>
      </c>
      <c r="X7" s="39">
        <v>47.42</v>
      </c>
      <c r="Y7" s="39">
        <v>58.65</v>
      </c>
      <c r="Z7" s="39">
        <v>82.48</v>
      </c>
      <c r="AA7" s="39">
        <v>53.92</v>
      </c>
      <c r="AB7" s="39">
        <v>50.91</v>
      </c>
      <c r="AC7" s="39">
        <v>76.27</v>
      </c>
      <c r="AD7" s="39">
        <v>77.56</v>
      </c>
      <c r="AE7" s="39">
        <v>74.05</v>
      </c>
      <c r="AF7" s="39">
        <v>73.25</v>
      </c>
      <c r="AG7" s="39">
        <v>75.06</v>
      </c>
      <c r="AH7" s="39">
        <v>76.03</v>
      </c>
      <c r="AI7" s="39"/>
      <c r="AJ7" s="39"/>
      <c r="AK7" s="39"/>
      <c r="AL7" s="39"/>
      <c r="AM7" s="39"/>
      <c r="AN7" s="39"/>
      <c r="AO7" s="39"/>
      <c r="AP7" s="39"/>
      <c r="AQ7" s="39"/>
      <c r="AR7" s="39"/>
      <c r="AS7" s="39"/>
      <c r="AT7" s="39"/>
      <c r="AU7" s="39"/>
      <c r="AV7" s="39"/>
      <c r="AW7" s="39"/>
      <c r="AX7" s="39"/>
      <c r="AY7" s="39"/>
      <c r="AZ7" s="39"/>
      <c r="BA7" s="39"/>
      <c r="BB7" s="39"/>
      <c r="BC7" s="39"/>
      <c r="BD7" s="39"/>
      <c r="BE7" s="39">
        <v>3030.03</v>
      </c>
      <c r="BF7" s="39">
        <v>3307.35</v>
      </c>
      <c r="BG7" s="39">
        <v>8438.2099999999991</v>
      </c>
      <c r="BH7" s="39">
        <v>8987.2800000000007</v>
      </c>
      <c r="BI7" s="39">
        <v>8527.0300000000007</v>
      </c>
      <c r="BJ7" s="39">
        <v>1134.67</v>
      </c>
      <c r="BK7" s="39">
        <v>1144.79</v>
      </c>
      <c r="BL7" s="39">
        <v>1302.33</v>
      </c>
      <c r="BM7" s="39">
        <v>1274.21</v>
      </c>
      <c r="BN7" s="39">
        <v>1183.92</v>
      </c>
      <c r="BO7" s="39">
        <v>1084.05</v>
      </c>
      <c r="BP7" s="39">
        <v>22.22</v>
      </c>
      <c r="BQ7" s="39">
        <v>22.43</v>
      </c>
      <c r="BR7" s="39">
        <v>10.61</v>
      </c>
      <c r="BS7" s="39">
        <v>9.66</v>
      </c>
      <c r="BT7" s="39">
        <v>10.26</v>
      </c>
      <c r="BU7" s="39">
        <v>40.6</v>
      </c>
      <c r="BV7" s="39">
        <v>56.04</v>
      </c>
      <c r="BW7" s="39">
        <v>40.89</v>
      </c>
      <c r="BX7" s="39">
        <v>41.25</v>
      </c>
      <c r="BY7" s="39">
        <v>42.5</v>
      </c>
      <c r="BZ7" s="39">
        <v>53.46</v>
      </c>
      <c r="CA7" s="39">
        <v>768.04</v>
      </c>
      <c r="CB7" s="39">
        <v>819.03</v>
      </c>
      <c r="CC7" s="39">
        <v>2028.6</v>
      </c>
      <c r="CD7" s="39">
        <v>2208.37</v>
      </c>
      <c r="CE7" s="39">
        <v>2231.77</v>
      </c>
      <c r="CF7" s="39">
        <v>440.03</v>
      </c>
      <c r="CG7" s="39">
        <v>304.35000000000002</v>
      </c>
      <c r="CH7" s="39">
        <v>383.2</v>
      </c>
      <c r="CI7" s="39">
        <v>383.25</v>
      </c>
      <c r="CJ7" s="39">
        <v>377.72</v>
      </c>
      <c r="CK7" s="39">
        <v>300.47000000000003</v>
      </c>
      <c r="CL7" s="39">
        <v>29.34</v>
      </c>
      <c r="CM7" s="39">
        <v>27.09</v>
      </c>
      <c r="CN7" s="39">
        <v>37.6</v>
      </c>
      <c r="CO7" s="39">
        <v>35.29</v>
      </c>
      <c r="CP7" s="39">
        <v>35.26</v>
      </c>
      <c r="CQ7" s="39">
        <v>57.29</v>
      </c>
      <c r="CR7" s="39">
        <v>55.9</v>
      </c>
      <c r="CS7" s="39">
        <v>47.95</v>
      </c>
      <c r="CT7" s="39">
        <v>48.26</v>
      </c>
      <c r="CU7" s="39">
        <v>48.01</v>
      </c>
      <c r="CV7" s="39">
        <v>54.9</v>
      </c>
      <c r="CW7" s="39">
        <v>74.22</v>
      </c>
      <c r="CX7" s="39">
        <v>81.36</v>
      </c>
      <c r="CY7" s="39">
        <v>71.44</v>
      </c>
      <c r="CZ7" s="39">
        <v>79.69</v>
      </c>
      <c r="DA7" s="39">
        <v>78.33</v>
      </c>
      <c r="DB7" s="39">
        <v>73.69</v>
      </c>
      <c r="DC7" s="39">
        <v>73.28</v>
      </c>
      <c r="DD7" s="39">
        <v>74.900000000000006</v>
      </c>
      <c r="DE7" s="39">
        <v>72.72</v>
      </c>
      <c r="DF7" s="39">
        <v>72.75</v>
      </c>
      <c r="DG7" s="39">
        <v>73.31</v>
      </c>
      <c r="DH7" s="39"/>
      <c r="DI7" s="39"/>
      <c r="DJ7" s="39"/>
      <c r="DK7" s="39"/>
      <c r="DL7" s="39"/>
      <c r="DM7" s="39"/>
      <c r="DN7" s="39"/>
      <c r="DO7" s="39"/>
      <c r="DP7" s="39"/>
      <c r="DQ7" s="39"/>
      <c r="DR7" s="39"/>
      <c r="DS7" s="39"/>
      <c r="DT7" s="39"/>
      <c r="DU7" s="39"/>
      <c r="DV7" s="39"/>
      <c r="DW7" s="39"/>
      <c r="DX7" s="39"/>
      <c r="DY7" s="39"/>
      <c r="DZ7" s="39"/>
      <c r="EA7" s="39"/>
      <c r="EB7" s="39"/>
      <c r="EC7" s="39"/>
      <c r="ED7" s="39">
        <v>1.65</v>
      </c>
      <c r="EE7" s="39">
        <v>3.73</v>
      </c>
      <c r="EF7" s="39">
        <v>0</v>
      </c>
      <c r="EG7" s="39">
        <v>0.42</v>
      </c>
      <c r="EH7" s="39">
        <v>0</v>
      </c>
      <c r="EI7" s="39">
        <v>0.65</v>
      </c>
      <c r="EJ7" s="39">
        <v>0.53</v>
      </c>
      <c r="EK7" s="39">
        <v>0.56999999999999995</v>
      </c>
      <c r="EL7" s="39">
        <v>0.62</v>
      </c>
      <c r="EM7" s="39">
        <v>0.39</v>
      </c>
      <c r="EN7" s="39">
        <v>0.56000000000000005</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46</v>
      </c>
      <c r="B10" s="42">
        <f t="shared" ref="B10:E10" si="15">DATEVALUE($B7+12-B11&amp;"/1/"&amp;B12)</f>
        <v>46388</v>
      </c>
      <c r="C10" s="42">
        <f t="shared" si="15"/>
        <v>46753</v>
      </c>
      <c r="D10" s="42">
        <f t="shared" si="15"/>
        <v>47119</v>
      </c>
      <c r="E10" s="42">
        <f t="shared" si="15"/>
        <v>47484</v>
      </c>
      <c r="F10" s="43">
        <f>DATEVALUE($B7+12-F11&amp;"/1/"&amp;F12)</f>
        <v>47849</v>
      </c>
    </row>
    <row r="11" spans="1:144" x14ac:dyDescent="0.15">
      <c r="B11">
        <v>4</v>
      </c>
      <c r="C11">
        <v>3</v>
      </c>
      <c r="D11">
        <v>2</v>
      </c>
      <c r="E11">
        <v>1</v>
      </c>
      <c r="F11">
        <v>0</v>
      </c>
      <c r="G11" t="s">
        <v>109</v>
      </c>
    </row>
    <row r="12" spans="1:144" x14ac:dyDescent="0.15">
      <c r="B12">
        <v>1</v>
      </c>
      <c r="C12">
        <v>1</v>
      </c>
      <c r="D12">
        <v>1</v>
      </c>
      <c r="E12">
        <v>1</v>
      </c>
      <c r="F12">
        <v>1</v>
      </c>
      <c r="G12" t="s">
        <v>110</v>
      </c>
    </row>
    <row r="13" spans="1:144" x14ac:dyDescent="0.15">
      <c r="B13" t="s">
        <v>111</v>
      </c>
      <c r="C13" t="s">
        <v>111</v>
      </c>
      <c r="D13" t="s">
        <v>111</v>
      </c>
      <c r="E13" t="s">
        <v>111</v>
      </c>
      <c r="F13" t="s">
        <v>112</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2021-02-05T06:24:10Z</cp:lastPrinted>
  <dcterms:created xsi:type="dcterms:W3CDTF">2020-12-04T02:22:04Z</dcterms:created>
  <dcterms:modified xsi:type="dcterms:W3CDTF">2021-02-05T06:24:34Z</dcterms:modified>
  <cp:category/>
</cp:coreProperties>
</file>