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Tushima-sv\書類庫2\★総務係長\照会回答\Ｒ 2\経営比較分析表\"/>
    </mc:Choice>
  </mc:AlternateContent>
  <xr:revisionPtr revIDLastSave="0" documentId="13_ncr:1_{189A6EC4-FF1E-425B-BBFC-654EA2D63F55}" xr6:coauthVersionLast="41" xr6:coauthVersionMax="41" xr10:uidLastSave="{00000000-0000-0000-0000-000000000000}"/>
  <workbookProtection workbookAlgorithmName="SHA-512" workbookHashValue="nsCuM3fv6JZf43NJix6/VCghS5bHqBtOzA2eB7NhClKr30BXs5U444Kf0svdCMEPwtjW6fEVLf2P8wAdNc2ESg==" workbookSaltValue="6CB+9BENauu/UNfDLhR+HQ==" workbookSpinCount="100000" lockStructure="1"/>
  <bookViews>
    <workbookView xWindow="-120" yWindow="-120" windowWidth="19440" windowHeight="1500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EF7" i="5"/>
  <c r="EE7" i="5"/>
  <c r="ED7" i="5"/>
  <c r="EC7" i="5"/>
  <c r="EA7" i="5"/>
  <c r="DZ7" i="5"/>
  <c r="DY7" i="5"/>
  <c r="DX7" i="5"/>
  <c r="AN80" i="4" s="1"/>
  <c r="DW7" i="5"/>
  <c r="DV7" i="5"/>
  <c r="DU7" i="5"/>
  <c r="DT7" i="5"/>
  <c r="DS7" i="5"/>
  <c r="DR7" i="5"/>
  <c r="U79" i="4" s="1"/>
  <c r="DP7" i="5"/>
  <c r="DO7" i="5"/>
  <c r="DN7" i="5"/>
  <c r="DM7" i="5"/>
  <c r="DL7" i="5"/>
  <c r="DK7" i="5"/>
  <c r="MN55" i="4" s="1"/>
  <c r="DJ7" i="5"/>
  <c r="DI7" i="5"/>
  <c r="DH7" i="5"/>
  <c r="DG7" i="5"/>
  <c r="DE7" i="5"/>
  <c r="DD7" i="5"/>
  <c r="IK56" i="4" s="1"/>
  <c r="DC7" i="5"/>
  <c r="DB7" i="5"/>
  <c r="DA7" i="5"/>
  <c r="CZ7" i="5"/>
  <c r="CY7" i="5"/>
  <c r="CX7" i="5"/>
  <c r="CW7" i="5"/>
  <c r="CV7" i="5"/>
  <c r="CT7" i="5"/>
  <c r="CS7" i="5"/>
  <c r="CR7" i="5"/>
  <c r="CQ7" i="5"/>
  <c r="DS56" i="4" s="1"/>
  <c r="CP7" i="5"/>
  <c r="CO7" i="5"/>
  <c r="CN7" i="5"/>
  <c r="CM7" i="5"/>
  <c r="CL7" i="5"/>
  <c r="CK7" i="5"/>
  <c r="CI7" i="5"/>
  <c r="CH7" i="5"/>
  <c r="CG7" i="5"/>
  <c r="CF7" i="5"/>
  <c r="CE7" i="5"/>
  <c r="CD7" i="5"/>
  <c r="BX55" i="4" s="1"/>
  <c r="CC7" i="5"/>
  <c r="CB7" i="5"/>
  <c r="CA7" i="5"/>
  <c r="BZ7" i="5"/>
  <c r="BX7" i="5"/>
  <c r="BW7" i="5"/>
  <c r="LY34" i="4" s="1"/>
  <c r="BV7" i="5"/>
  <c r="BU7" i="5"/>
  <c r="BT7" i="5"/>
  <c r="BS7" i="5"/>
  <c r="BR7" i="5"/>
  <c r="BQ7" i="5"/>
  <c r="LJ33" i="4" s="1"/>
  <c r="BP7" i="5"/>
  <c r="BO7" i="5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BI34" i="4" s="1"/>
  <c r="AO7" i="5"/>
  <c r="AN7" i="5"/>
  <c r="AM7" i="5"/>
  <c r="AL7" i="5"/>
  <c r="AK7" i="5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J90" i="4" s="1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JW10" i="4" s="1"/>
  <c r="AB6" i="5"/>
  <c r="AA6" i="5"/>
  <c r="Z6" i="5"/>
  <c r="Y6" i="5"/>
  <c r="X6" i="5"/>
  <c r="W6" i="5"/>
  <c r="CN12" i="4" s="1"/>
  <c r="V6" i="5"/>
  <c r="U6" i="5"/>
  <c r="T6" i="5"/>
  <c r="S6" i="5"/>
  <c r="R6" i="5"/>
  <c r="CN10" i="4" s="1"/>
  <c r="Q6" i="5"/>
  <c r="AU10" i="4" s="1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I90" i="4"/>
  <c r="H90" i="4"/>
  <c r="F90" i="4"/>
  <c r="D90" i="4"/>
  <c r="B90" i="4"/>
  <c r="MH80" i="4"/>
  <c r="LO80" i="4"/>
  <c r="KV80" i="4"/>
  <c r="KC80" i="4"/>
  <c r="JJ80" i="4"/>
  <c r="HM80" i="4"/>
  <c r="GA80" i="4"/>
  <c r="FH80" i="4"/>
  <c r="EO80" i="4"/>
  <c r="CS80" i="4"/>
  <c r="BZ80" i="4"/>
  <c r="BG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MN56" i="4"/>
  <c r="LY56" i="4"/>
  <c r="LJ56" i="4"/>
  <c r="KU56" i="4"/>
  <c r="KF56" i="4"/>
  <c r="IZ56" i="4"/>
  <c r="HV56" i="4"/>
  <c r="HG56" i="4"/>
  <c r="GR56" i="4"/>
  <c r="FL56" i="4"/>
  <c r="EW56" i="4"/>
  <c r="EH56" i="4"/>
  <c r="DD56" i="4"/>
  <c r="BX56" i="4"/>
  <c r="BI56" i="4"/>
  <c r="AT56" i="4"/>
  <c r="AE56" i="4"/>
  <c r="P56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I55" i="4"/>
  <c r="AT55" i="4"/>
  <c r="AE55" i="4"/>
  <c r="P55" i="4"/>
  <c r="MN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AT34" i="4"/>
  <c r="AE34" i="4"/>
  <c r="P34" i="4"/>
  <c r="MN33" i="4"/>
  <c r="LY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E33" i="4"/>
  <c r="P33" i="4"/>
  <c r="LP12" i="4"/>
  <c r="JW12" i="4"/>
  <c r="EG12" i="4"/>
  <c r="AU12" i="4"/>
  <c r="B12" i="4"/>
  <c r="ID10" i="4"/>
  <c r="FZ10" i="4"/>
  <c r="EG10" i="4"/>
  <c r="B10" i="4"/>
  <c r="LP8" i="4"/>
  <c r="JW8" i="4"/>
  <c r="ID8" i="4"/>
  <c r="FZ8" i="4"/>
  <c r="EG8" i="4"/>
  <c r="CN8" i="4"/>
  <c r="AU8" i="4"/>
  <c r="B6" i="4"/>
  <c r="MN54" i="4" l="1"/>
  <c r="MN32" i="4"/>
  <c r="MH78" i="4"/>
  <c r="IZ54" i="4"/>
  <c r="IZ32" i="4"/>
  <c r="FL54" i="4"/>
  <c r="FL32" i="4"/>
  <c r="CS78" i="4"/>
  <c r="BX54" i="4"/>
  <c r="HM78" i="4"/>
  <c r="BX32" i="4"/>
  <c r="C11" i="5"/>
  <c r="D11" i="5"/>
  <c r="E11" i="5"/>
  <c r="B11" i="5"/>
  <c r="KC78" i="4" l="1"/>
  <c r="HG54" i="4"/>
  <c r="HG32" i="4"/>
  <c r="FH78" i="4"/>
  <c r="DS54" i="4"/>
  <c r="DS32" i="4"/>
  <c r="KU54" i="4"/>
  <c r="KU32" i="4"/>
  <c r="AN78" i="4"/>
  <c r="AE54" i="4"/>
  <c r="AE32" i="4"/>
  <c r="KF54" i="4"/>
  <c r="KF32" i="4"/>
  <c r="JJ78" i="4"/>
  <c r="GR54" i="4"/>
  <c r="GR32" i="4"/>
  <c r="DD54" i="4"/>
  <c r="DD32" i="4"/>
  <c r="P32" i="4"/>
  <c r="EO78" i="4"/>
  <c r="U78" i="4"/>
  <c r="P54" i="4"/>
  <c r="BZ78" i="4"/>
  <c r="BI54" i="4"/>
  <c r="BI32" i="4"/>
  <c r="LY54" i="4"/>
  <c r="LY32" i="4"/>
  <c r="LO78" i="4"/>
  <c r="IK54" i="4"/>
  <c r="IK32" i="4"/>
  <c r="EW32" i="4"/>
  <c r="GT78" i="4"/>
  <c r="EW54" i="4"/>
  <c r="GA78" i="4"/>
  <c r="EH54" i="4"/>
  <c r="EH32" i="4"/>
  <c r="BG78" i="4"/>
  <c r="AT54" i="4"/>
  <c r="AT32" i="4"/>
  <c r="LJ54" i="4"/>
  <c r="LJ32" i="4"/>
  <c r="KV78" i="4"/>
  <c r="HV32" i="4"/>
  <c r="HV54" i="4"/>
</calcChain>
</file>

<file path=xl/sharedStrings.xml><?xml version="1.0" encoding="utf-8"?>
<sst xmlns="http://schemas.openxmlformats.org/spreadsheetml/2006/main" count="320" uniqueCount="179">
  <si>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</si>
  <si>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</si>
  <si>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</si>
  <si>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</si>
  <si>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</si>
  <si>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</si>
  <si>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</si>
  <si>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</si>
  <si>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</si>
  <si>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</si>
  <si>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</si>
  <si>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</si>
  <si>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</si>
  <si>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</si>
  <si>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</si>
  <si>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</si>
  <si>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</si>
  <si>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</si>
  <si>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</si>
  <si>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</si>
  <si>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</si>
  <si>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</si>
  <si>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</si>
  <si>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</si>
  <si>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</si>
  <si>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</si>
  <si>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</si>
  <si>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</si>
  <si>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</si>
  <si>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</si>
  <si>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</si>
  <si>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</si>
  <si>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</si>
  <si>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</si>
  <si>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</si>
  <si>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</si>
  <si>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</si>
  <si>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</si>
  <si>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</si>
  <si>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</si>
  <si>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</si>
  <si>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</si>
  <si>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</si>
  <si>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</si>
  <si>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</si>
  <si>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</si>
  <si>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</si>
  <si>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</si>
  <si>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</si>
  <si>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</si>
  <si>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</si>
  <si>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</si>
  <si>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</si>
  <si>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</si>
  <si>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</si>
  <si>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</si>
  <si>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</si>
  <si>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</si>
  <si>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</si>
  <si>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</si>
  <si>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</si>
  <si>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</si>
  <si>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</si>
  <si>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</si>
  <si>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</si>
  <si>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</si>
  <si>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</si>
  <si>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</si>
  <si>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</si>
  <si>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</si>
  <si>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</si>
  <si>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</si>
  <si>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</si>
  <si>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</si>
  <si>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</si>
  <si>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</si>
  <si>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</si>
  <si>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</si>
  <si>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</si>
  <si>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</si>
  <si>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</si>
  <si>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</si>
  <si>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</si>
  <si>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</si>
  <si>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</si>
  <si>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</si>
  <si>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</si>
  <si>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</si>
  <si>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</si>
  <si>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</si>
  <si>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</si>
  <si>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</si>
  <si>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</si>
  <si>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</si>
  <si>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</si>
  <si>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</si>
  <si>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</si>
  <si>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</si>
  <si>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</si>
  <si>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</si>
  <si>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</si>
  <si>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</si>
  <si>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</si>
  <si>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</si>
  <si>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</si>
  <si>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</si>
  <si>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</si>
  <si>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</si>
  <si>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</si>
  <si>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</si>
  <si>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</si>
  <si>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</si>
  <si>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</si>
  <si>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</si>
  <si>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</si>
  <si>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</si>
  <si>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</si>
  <si>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</si>
  <si>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</si>
  <si>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</si>
  <si>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</si>
  <si>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</si>
  <si>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</si>
  <si>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</si>
  <si>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</si>
  <si>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</si>
  <si>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</si>
  <si>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</si>
  <si>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</si>
  <si>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</si>
  <si>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</si>
  <si>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</si>
  <si>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</si>
  <si>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</si>
  <si>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</si>
  <si>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</si>
  <si>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</si>
  <si>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</si>
  <si>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</si>
  <si>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</si>
  <si>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</si>
  <si>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</si>
  <si>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</si>
  <si>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</si>
  <si>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</si>
  <si>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</si>
  <si>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</si>
  <si>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</si>
  <si>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</si>
  <si>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</si>
  <si>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</si>
  <si>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</si>
  <si>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</si>
  <si>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</si>
  <si>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</si>
  <si>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</si>
  <si>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</si>
  <si>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</si>
  <si>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宇和島市</t>
  </si>
  <si>
    <t>宇和島市立津島病院</t>
  </si>
  <si>
    <t>条例全部</t>
  </si>
  <si>
    <t>病院事業</t>
  </si>
  <si>
    <t>一般病院</t>
  </si>
  <si>
    <t>100床以上～200床未満</t>
  </si>
  <si>
    <t>自治体職員</t>
  </si>
  <si>
    <t>直営</t>
  </si>
  <si>
    <t>透</t>
  </si>
  <si>
    <t>救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</si>
  <si>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</si>
  <si>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</si>
  <si>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</si>
  <si>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</si>
  <si>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</si>
  <si>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</si>
  <si>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</si>
  <si>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営改善への取組等により、経常収支比率・医業収支比率とも類似病院平均値を上回っているが、医師等が慢性的に不足する中で多額の累積欠損金を抱えており、今後の経営は決して楽観できる状況ではない。
　累積欠損金の解消や老朽化資産の計画的更新を実現するためには、更なる経営改善・不足する医師等の確保に向けた取組強化などが求められており、安定的に利益を出せる経営体制の確立が必要である。</t>
    <rPh sb="29" eb="36">
      <t>ルイジビョウインヘイキンチ</t>
    </rPh>
    <rPh sb="37" eb="39">
      <t>ウワマワ</t>
    </rPh>
    <phoneticPr fontId="5"/>
  </si>
  <si>
    <t>　人口減少・少子高齢化が進む津島地区において、診療科目を14科備え、100床規模の入院機能を有する総合的医療機関は当院のみである。
　また、救急患者の受入・在宅復帰に向けたリハビリテーション・退院後の訪問診療等により、住民が地域内で安心して医療・療養を受けられるよう体制を整備している。</t>
    <rPh sb="38" eb="40">
      <t>キボ</t>
    </rPh>
    <rPh sb="46" eb="47">
      <t>ユウ</t>
    </rPh>
    <phoneticPr fontId="5"/>
  </si>
  <si>
    <t>　休床していた一般病床28床を、地域の医療需要を精査して減床したこともあり、病床利用率は上昇している。
　土曜診療・訪問看護の24時間体制をはじめとする経営改善への取組により、経常収支比率・医業収支比率とも類似病院平均値を上回っている。
　累積欠損金比率は類似病院平均値を下回り改善したものの、長年にわたる累積赤字は多額であり、更なる経営改善への取組により、早期の欠損金解消が急務である。</t>
    <rPh sb="1" eb="2">
      <t>キュウ</t>
    </rPh>
    <rPh sb="2" eb="3">
      <t>ショウ</t>
    </rPh>
    <rPh sb="28" eb="29">
      <t>ゲン</t>
    </rPh>
    <rPh sb="29" eb="30">
      <t>ショウ</t>
    </rPh>
    <rPh sb="44" eb="46">
      <t>ジョウショウ</t>
    </rPh>
    <rPh sb="58" eb="60">
      <t>ホウモン</t>
    </rPh>
    <rPh sb="60" eb="62">
      <t>カンゴ</t>
    </rPh>
    <rPh sb="65" eb="67">
      <t>ジカン</t>
    </rPh>
    <rPh sb="67" eb="69">
      <t>タイセイ</t>
    </rPh>
    <rPh sb="69" eb="71">
      <t>ホウモン</t>
    </rPh>
    <rPh sb="71" eb="73">
      <t>シンサツ</t>
    </rPh>
    <rPh sb="103" eb="105">
      <t>ルイジ</t>
    </rPh>
    <rPh sb="105" eb="107">
      <t>ビョウイン</t>
    </rPh>
    <rPh sb="107" eb="110">
      <t>ヘイキンチ</t>
    </rPh>
    <rPh sb="139" eb="141">
      <t>カイゼン</t>
    </rPh>
    <rPh sb="164" eb="165">
      <t>サラ</t>
    </rPh>
    <rPh sb="167" eb="169">
      <t>ケイエイ</t>
    </rPh>
    <rPh sb="169" eb="171">
      <t>カイゼン</t>
    </rPh>
    <rPh sb="173" eb="175">
      <t>トリクミ</t>
    </rPh>
    <rPh sb="179" eb="181">
      <t>ソウキ</t>
    </rPh>
    <rPh sb="182" eb="185">
      <t>ケッソンキン</t>
    </rPh>
    <rPh sb="185" eb="187">
      <t>カイショウ</t>
    </rPh>
    <rPh sb="188" eb="190">
      <t>キュウム</t>
    </rPh>
    <phoneticPr fontId="5"/>
  </si>
  <si>
    <t>　有形固定資産の全般にわたり、老朽化が進行している。
　特に、器械備品については80％を超えており早急な更新が必要だが、投資できる資金が限られているため、優先順位を定めて小幅に更新せざるをえない。
　1床あたりの有形固定資産は、類似病院平均値を下回っており、過大投資とはなっていない。</t>
    <rPh sb="19" eb="21">
      <t>シンコウ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</si>
</sst>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59.2</c:v>
                </c:pt>
                <c:pt idx="1">
                  <c:v>62.9</c:v>
                </c:pt>
                <c:pt idx="2">
                  <c:v>66.599999999999994</c:v>
                </c:pt>
                <c:pt idx="3">
                  <c:v>66</c:v>
                </c:pt>
                <c:pt idx="4">
                  <c:v>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2-4C20-8E27-D915CD6A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69.8</c:v>
                </c:pt>
                <c:pt idx="2">
                  <c:v>69.7</c:v>
                </c:pt>
                <c:pt idx="3">
                  <c:v>70.099999999999994</c:v>
                </c:pt>
                <c:pt idx="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2-4C20-8E27-D915CD6A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8134</c:v>
                </c:pt>
                <c:pt idx="1">
                  <c:v>8357</c:v>
                </c:pt>
                <c:pt idx="2">
                  <c:v>8770</c:v>
                </c:pt>
                <c:pt idx="3">
                  <c:v>8909</c:v>
                </c:pt>
                <c:pt idx="4">
                  <c:v>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D-457E-B367-E30E55A68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10037</c:v>
                </c:pt>
                <c:pt idx="1">
                  <c:v>9976</c:v>
                </c:pt>
                <c:pt idx="2">
                  <c:v>10130</c:v>
                </c:pt>
                <c:pt idx="3">
                  <c:v>10244</c:v>
                </c:pt>
                <c:pt idx="4">
                  <c:v>10602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D-457E-B367-E30E55A68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22559</c:v>
                </c:pt>
                <c:pt idx="1">
                  <c:v>24002</c:v>
                </c:pt>
                <c:pt idx="2">
                  <c:v>24706</c:v>
                </c:pt>
                <c:pt idx="3">
                  <c:v>24581</c:v>
                </c:pt>
                <c:pt idx="4">
                  <c:v>25191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707-8F41-1352BCE8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32532</c:v>
                </c:pt>
                <c:pt idx="1">
                  <c:v>33492</c:v>
                </c:pt>
                <c:pt idx="2">
                  <c:v>34136</c:v>
                </c:pt>
                <c:pt idx="3">
                  <c:v>34924</c:v>
                </c:pt>
                <c:pt idx="4">
                  <c:v>35788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707-8F41-1352BCE8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107.2</c:v>
                </c:pt>
                <c:pt idx="1">
                  <c:v>99.6</c:v>
                </c:pt>
                <c:pt idx="2">
                  <c:v>103.2</c:v>
                </c:pt>
                <c:pt idx="3">
                  <c:v>123.7</c:v>
                </c:pt>
                <c:pt idx="4">
                  <c:v>116.2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E-47F2-BC53-BA8DDD7B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119.5</c:v>
                </c:pt>
                <c:pt idx="2">
                  <c:v>116.9</c:v>
                </c:pt>
                <c:pt idx="3">
                  <c:v>117.1</c:v>
                </c:pt>
                <c:pt idx="4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E-47F2-BC53-BA8DDD7B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93.5</c:v>
                </c:pt>
                <c:pt idx="1">
                  <c:v>101.5</c:v>
                </c:pt>
                <c:pt idx="2">
                  <c:v>105.2</c:v>
                </c:pt>
                <c:pt idx="3">
                  <c:v>100.7</c:v>
                </c:pt>
                <c:pt idx="4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2F2-A66C-54F4EACD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84.2</c:v>
                </c:pt>
                <c:pt idx="2">
                  <c:v>83.9</c:v>
                </c:pt>
                <c:pt idx="3">
                  <c:v>84</c:v>
                </c:pt>
                <c:pt idx="4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2F2-A66C-54F4EACD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104.6</c:v>
                </c:pt>
                <c:pt idx="1">
                  <c:v>112.8</c:v>
                </c:pt>
                <c:pt idx="2">
                  <c:v>115.2</c:v>
                </c:pt>
                <c:pt idx="3">
                  <c:v>110.8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F-49CA-B626-F0863096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96.7</c:v>
                </c:pt>
                <c:pt idx="2">
                  <c:v>96.6</c:v>
                </c:pt>
                <c:pt idx="3">
                  <c:v>97.2</c:v>
                </c:pt>
                <c:pt idx="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F-49CA-B626-F0863096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72.8</c:v>
                </c:pt>
                <c:pt idx="1">
                  <c:v>74.5</c:v>
                </c:pt>
                <c:pt idx="2">
                  <c:v>76.400000000000006</c:v>
                </c:pt>
                <c:pt idx="3">
                  <c:v>77.400000000000006</c:v>
                </c:pt>
                <c:pt idx="4">
                  <c:v>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E-4FDE-8F4E-C3136EF7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52.5</c:v>
                </c:pt>
                <c:pt idx="2">
                  <c:v>53.5</c:v>
                </c:pt>
                <c:pt idx="3">
                  <c:v>54.1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E-4FDE-8F4E-C3136EF7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80.5</c:v>
                </c:pt>
                <c:pt idx="1">
                  <c:v>83.4</c:v>
                </c:pt>
                <c:pt idx="2">
                  <c:v>85.3</c:v>
                </c:pt>
                <c:pt idx="3">
                  <c:v>85.7</c:v>
                </c:pt>
                <c:pt idx="4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4-4277-AF07-AD84913A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69.7</c:v>
                </c:pt>
                <c:pt idx="2">
                  <c:v>71.3</c:v>
                </c:pt>
                <c:pt idx="3">
                  <c:v>71.400000000000006</c:v>
                </c:pt>
                <c:pt idx="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4-4277-AF07-AD84913A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27008466</c:v>
                </c:pt>
                <c:pt idx="1">
                  <c:v>27141481</c:v>
                </c:pt>
                <c:pt idx="2">
                  <c:v>27143030</c:v>
                </c:pt>
                <c:pt idx="3">
                  <c:v>28217672</c:v>
                </c:pt>
                <c:pt idx="4">
                  <c:v>36038390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2-42CD-89C9-0E5F2B128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35730958</c:v>
                </c:pt>
                <c:pt idx="1">
                  <c:v>37752628</c:v>
                </c:pt>
                <c:pt idx="2">
                  <c:v>39094598</c:v>
                </c:pt>
                <c:pt idx="3">
                  <c:v>40683727</c:v>
                </c:pt>
                <c:pt idx="4">
                  <c:v>41891213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2-42CD-89C9-0E5F2B128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13.6</c:v>
                </c:pt>
                <c:pt idx="1">
                  <c:v>13.2</c:v>
                </c:pt>
                <c:pt idx="2">
                  <c:v>12.5</c:v>
                </c:pt>
                <c:pt idx="3">
                  <c:v>11.6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5-4644-8CE8-33B62A5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18.7</c:v>
                </c:pt>
                <c:pt idx="2">
                  <c:v>18.3</c:v>
                </c:pt>
                <c:pt idx="3">
                  <c:v>17.7</c:v>
                </c:pt>
                <c:pt idx="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5-4644-8CE8-33B62A5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55</c:v>
                </c:pt>
                <c:pt idx="2">
                  <c:v>52.9</c:v>
                </c:pt>
                <c:pt idx="3">
                  <c:v>56.4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B-449A-BA7B-5C23B906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63.4</c:v>
                </c:pt>
                <c:pt idx="2">
                  <c:v>63.4</c:v>
                </c:pt>
                <c:pt idx="3">
                  <c:v>63.7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49A-BA7B-5C23B906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/>
  </sheetViews>
  <sheetFormatPr defaultColWidth="2.5703125" defaultRowHeight="13.5"/>
  <cols>
    <col min="1" max="1" width="2" customWidth="1"/>
    <col min="2" max="2" width="0.85546875" customWidth="1"/>
    <col min="3" max="372" width="0.5703125" customWidth="1"/>
    <col min="373" max="373" width="2.28515625" customWidth="1"/>
    <col min="374" max="388" width="3" customWidth="1"/>
    <col min="393" max="393" width="2.57031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愛媛県宇和島市　宇和島市立津島病院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100床以上～200床未満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自治体職員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60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40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14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透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100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74519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8395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第２種該当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60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40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100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176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104.6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112.8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115.2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110.8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108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93.5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101.5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105.2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100.7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99.3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107.2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99.6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103.2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123.7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116.2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59.2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62.9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66.599999999999994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66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82.6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98.3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96.7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96.6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97.2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96.9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85.3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84.2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83.9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84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84.3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118.9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119.5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116.9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117.1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120.5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67.900000000000006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69.8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69.7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70.099999999999994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70.400000000000006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177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178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22559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24002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24706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24581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25191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8134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8357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8770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8909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9615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59.7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55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52.9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56.4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57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13.6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13.2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12.5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11.6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12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32532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33492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34136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34924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35788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10037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9976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10130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10244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10602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62.5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63.4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63.4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63.7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63.3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19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18.7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18.3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17.7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17.5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175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72.8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74.5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76.400000000000006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77.400000000000006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78.3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80.5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83.4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85.3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85.7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87.5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27008466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27141481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27143030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28217672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36038390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52.4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52.5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53.5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54.1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54.6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69.2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69.7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71.3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71.400000000000006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71.7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35730958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37752628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39094598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40683727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41891213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84</v>
      </c>
      <c r="K89" s="45" t="s">
        <v>85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m5xdR0HjSLxKMW7fTOGvBVh9+zDn6vBgCqhqbCZ/OI7cw7yFL+epMaB8XkauO/rOM37EUoFdlHdU/5d2RZ4guQ==" saltValue="FfDeJWXb9sYBpgktzWxWNg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 xr:uid="{00000000-0002-0000-0000-000000000000}">
      <formula1>$OC$18:$OC$52</formula1>
    </dataValidation>
  </dataValidations>
  <printOptions horizontalCentered="1" verticalCentered="1"/>
  <pageMargins left="0" right="0" top="0" bottom="0" header="0" footer="0"/>
  <pageSetup paperSize="9" scale="53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/>
  <cols>
    <col min="1" max="1" width="14.5703125" customWidth="1"/>
    <col min="2" max="7" width="11.85546875" customWidth="1"/>
    <col min="8" max="10" width="15.85546875" bestFit="1" customWidth="1"/>
    <col min="11" max="153" width="11.85546875" customWidth="1"/>
    <col min="154" max="154" width="10.85546875" customWidth="1"/>
  </cols>
  <sheetData>
    <row r="1" spans="1:154">
      <c r="A1" t="s">
        <v>92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94</v>
      </c>
      <c r="B3" s="49" t="s">
        <v>95</v>
      </c>
      <c r="C3" s="49" t="s">
        <v>96</v>
      </c>
      <c r="D3" s="49" t="s">
        <v>97</v>
      </c>
      <c r="E3" s="49" t="s">
        <v>98</v>
      </c>
      <c r="F3" s="49" t="s">
        <v>99</v>
      </c>
      <c r="G3" s="49" t="s">
        <v>100</v>
      </c>
      <c r="H3" s="50" t="s">
        <v>101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81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103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104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105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106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107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108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109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110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111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112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113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114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>
      <c r="A5" s="48" t="s">
        <v>115</v>
      </c>
      <c r="B5" s="61"/>
      <c r="C5" s="61"/>
      <c r="D5" s="61"/>
      <c r="E5" s="61"/>
      <c r="F5" s="61"/>
      <c r="G5" s="61"/>
      <c r="H5" s="62" t="s">
        <v>116</v>
      </c>
      <c r="I5" s="62" t="s">
        <v>117</v>
      </c>
      <c r="J5" s="62" t="s">
        <v>118</v>
      </c>
      <c r="K5" s="62" t="s">
        <v>1</v>
      </c>
      <c r="L5" s="62" t="s">
        <v>2</v>
      </c>
      <c r="M5" s="62" t="s">
        <v>3</v>
      </c>
      <c r="N5" s="62" t="s">
        <v>119</v>
      </c>
      <c r="O5" s="62" t="s">
        <v>5</v>
      </c>
      <c r="P5" s="62" t="s">
        <v>120</v>
      </c>
      <c r="Q5" s="62" t="s">
        <v>121</v>
      </c>
      <c r="R5" s="62" t="s">
        <v>122</v>
      </c>
      <c r="S5" s="62" t="s">
        <v>123</v>
      </c>
      <c r="T5" s="62" t="s">
        <v>124</v>
      </c>
      <c r="U5" s="62" t="s">
        <v>125</v>
      </c>
      <c r="V5" s="62" t="s">
        <v>126</v>
      </c>
      <c r="W5" s="62" t="s">
        <v>127</v>
      </c>
      <c r="X5" s="62" t="s">
        <v>128</v>
      </c>
      <c r="Y5" s="62" t="s">
        <v>129</v>
      </c>
      <c r="Z5" s="62" t="s">
        <v>130</v>
      </c>
      <c r="AA5" s="62" t="s">
        <v>131</v>
      </c>
      <c r="AB5" s="62" t="s">
        <v>132</v>
      </c>
      <c r="AC5" s="62" t="s">
        <v>133</v>
      </c>
      <c r="AD5" s="62" t="s">
        <v>134</v>
      </c>
      <c r="AE5" s="62" t="s">
        <v>135</v>
      </c>
      <c r="AF5" s="62" t="s">
        <v>136</v>
      </c>
      <c r="AG5" s="62" t="s">
        <v>137</v>
      </c>
      <c r="AH5" s="62" t="s">
        <v>138</v>
      </c>
      <c r="AI5" s="62" t="s">
        <v>139</v>
      </c>
      <c r="AJ5" s="62" t="s">
        <v>140</v>
      </c>
      <c r="AK5" s="62" t="s">
        <v>141</v>
      </c>
      <c r="AL5" s="62" t="s">
        <v>142</v>
      </c>
      <c r="AM5" s="62" t="s">
        <v>143</v>
      </c>
      <c r="AN5" s="62" t="s">
        <v>144</v>
      </c>
      <c r="AO5" s="62" t="s">
        <v>145</v>
      </c>
      <c r="AP5" s="62" t="s">
        <v>146</v>
      </c>
      <c r="AQ5" s="62" t="s">
        <v>147</v>
      </c>
      <c r="AR5" s="62" t="s">
        <v>148</v>
      </c>
      <c r="AS5" s="62" t="s">
        <v>149</v>
      </c>
      <c r="AT5" s="62" t="s">
        <v>150</v>
      </c>
      <c r="AU5" s="62" t="s">
        <v>140</v>
      </c>
      <c r="AV5" s="62" t="s">
        <v>141</v>
      </c>
      <c r="AW5" s="62" t="s">
        <v>142</v>
      </c>
      <c r="AX5" s="62" t="s">
        <v>143</v>
      </c>
      <c r="AY5" s="62" t="s">
        <v>144</v>
      </c>
      <c r="AZ5" s="62" t="s">
        <v>145</v>
      </c>
      <c r="BA5" s="62" t="s">
        <v>146</v>
      </c>
      <c r="BB5" s="62" t="s">
        <v>147</v>
      </c>
      <c r="BC5" s="62" t="s">
        <v>148</v>
      </c>
      <c r="BD5" s="62" t="s">
        <v>138</v>
      </c>
      <c r="BE5" s="62" t="s">
        <v>150</v>
      </c>
      <c r="BF5" s="62" t="s">
        <v>140</v>
      </c>
      <c r="BG5" s="62" t="s">
        <v>151</v>
      </c>
      <c r="BH5" s="62" t="s">
        <v>152</v>
      </c>
      <c r="BI5" s="62" t="s">
        <v>143</v>
      </c>
      <c r="BJ5" s="62" t="s">
        <v>144</v>
      </c>
      <c r="BK5" s="62" t="s">
        <v>145</v>
      </c>
      <c r="BL5" s="62" t="s">
        <v>146</v>
      </c>
      <c r="BM5" s="62" t="s">
        <v>147</v>
      </c>
      <c r="BN5" s="62" t="s">
        <v>148</v>
      </c>
      <c r="BO5" s="62" t="s">
        <v>138</v>
      </c>
      <c r="BP5" s="62" t="s">
        <v>150</v>
      </c>
      <c r="BQ5" s="62" t="s">
        <v>140</v>
      </c>
      <c r="BR5" s="62" t="s">
        <v>141</v>
      </c>
      <c r="BS5" s="62" t="s">
        <v>152</v>
      </c>
      <c r="BT5" s="62" t="s">
        <v>143</v>
      </c>
      <c r="BU5" s="62" t="s">
        <v>144</v>
      </c>
      <c r="BV5" s="62" t="s">
        <v>145</v>
      </c>
      <c r="BW5" s="62" t="s">
        <v>146</v>
      </c>
      <c r="BX5" s="62" t="s">
        <v>147</v>
      </c>
      <c r="BY5" s="62" t="s">
        <v>148</v>
      </c>
      <c r="BZ5" s="62" t="s">
        <v>138</v>
      </c>
      <c r="CA5" s="62" t="s">
        <v>150</v>
      </c>
      <c r="CB5" s="62" t="s">
        <v>140</v>
      </c>
      <c r="CC5" s="62" t="s">
        <v>141</v>
      </c>
      <c r="CD5" s="62" t="s">
        <v>142</v>
      </c>
      <c r="CE5" s="62" t="s">
        <v>143</v>
      </c>
      <c r="CF5" s="62" t="s">
        <v>144</v>
      </c>
      <c r="CG5" s="62" t="s">
        <v>145</v>
      </c>
      <c r="CH5" s="62" t="s">
        <v>146</v>
      </c>
      <c r="CI5" s="62" t="s">
        <v>147</v>
      </c>
      <c r="CJ5" s="62" t="s">
        <v>148</v>
      </c>
      <c r="CK5" s="62" t="s">
        <v>138</v>
      </c>
      <c r="CL5" s="62" t="s">
        <v>150</v>
      </c>
      <c r="CM5" s="62" t="s">
        <v>140</v>
      </c>
      <c r="CN5" s="62" t="s">
        <v>141</v>
      </c>
      <c r="CO5" s="62" t="s">
        <v>142</v>
      </c>
      <c r="CP5" s="62" t="s">
        <v>143</v>
      </c>
      <c r="CQ5" s="62" t="s">
        <v>144</v>
      </c>
      <c r="CR5" s="62" t="s">
        <v>145</v>
      </c>
      <c r="CS5" s="62" t="s">
        <v>146</v>
      </c>
      <c r="CT5" s="62" t="s">
        <v>147</v>
      </c>
      <c r="CU5" s="62" t="s">
        <v>148</v>
      </c>
      <c r="CV5" s="62" t="s">
        <v>138</v>
      </c>
      <c r="CW5" s="62" t="s">
        <v>150</v>
      </c>
      <c r="CX5" s="62" t="s">
        <v>140</v>
      </c>
      <c r="CY5" s="62" t="s">
        <v>141</v>
      </c>
      <c r="CZ5" s="62" t="s">
        <v>142</v>
      </c>
      <c r="DA5" s="62" t="s">
        <v>143</v>
      </c>
      <c r="DB5" s="62" t="s">
        <v>144</v>
      </c>
      <c r="DC5" s="62" t="s">
        <v>145</v>
      </c>
      <c r="DD5" s="62" t="s">
        <v>146</v>
      </c>
      <c r="DE5" s="62" t="s">
        <v>147</v>
      </c>
      <c r="DF5" s="62" t="s">
        <v>148</v>
      </c>
      <c r="DG5" s="62" t="s">
        <v>138</v>
      </c>
      <c r="DH5" s="62" t="s">
        <v>150</v>
      </c>
      <c r="DI5" s="62" t="s">
        <v>140</v>
      </c>
      <c r="DJ5" s="62" t="s">
        <v>141</v>
      </c>
      <c r="DK5" s="62" t="s">
        <v>142</v>
      </c>
      <c r="DL5" s="62" t="s">
        <v>143</v>
      </c>
      <c r="DM5" s="62" t="s">
        <v>144</v>
      </c>
      <c r="DN5" s="62" t="s">
        <v>145</v>
      </c>
      <c r="DO5" s="62" t="s">
        <v>146</v>
      </c>
      <c r="DP5" s="62" t="s">
        <v>147</v>
      </c>
      <c r="DQ5" s="62" t="s">
        <v>148</v>
      </c>
      <c r="DR5" s="62" t="s">
        <v>138</v>
      </c>
      <c r="DS5" s="62" t="s">
        <v>150</v>
      </c>
      <c r="DT5" s="62" t="s">
        <v>140</v>
      </c>
      <c r="DU5" s="62" t="s">
        <v>141</v>
      </c>
      <c r="DV5" s="62" t="s">
        <v>152</v>
      </c>
      <c r="DW5" s="62" t="s">
        <v>143</v>
      </c>
      <c r="DX5" s="62" t="s">
        <v>144</v>
      </c>
      <c r="DY5" s="62" t="s">
        <v>145</v>
      </c>
      <c r="DZ5" s="62" t="s">
        <v>146</v>
      </c>
      <c r="EA5" s="62" t="s">
        <v>147</v>
      </c>
      <c r="EB5" s="62" t="s">
        <v>148</v>
      </c>
      <c r="EC5" s="62" t="s">
        <v>138</v>
      </c>
      <c r="ED5" s="62" t="s">
        <v>150</v>
      </c>
      <c r="EE5" s="62" t="s">
        <v>140</v>
      </c>
      <c r="EF5" s="62" t="s">
        <v>151</v>
      </c>
      <c r="EG5" s="62" t="s">
        <v>142</v>
      </c>
      <c r="EH5" s="62" t="s">
        <v>143</v>
      </c>
      <c r="EI5" s="62" t="s">
        <v>144</v>
      </c>
      <c r="EJ5" s="62" t="s">
        <v>145</v>
      </c>
      <c r="EK5" s="62" t="s">
        <v>146</v>
      </c>
      <c r="EL5" s="62" t="s">
        <v>147</v>
      </c>
      <c r="EM5" s="62" t="s">
        <v>153</v>
      </c>
      <c r="EN5" s="62" t="s">
        <v>138</v>
      </c>
      <c r="EO5" s="62" t="s">
        <v>150</v>
      </c>
      <c r="EP5" s="62" t="s">
        <v>154</v>
      </c>
      <c r="EQ5" s="62" t="s">
        <v>141</v>
      </c>
      <c r="ER5" s="62" t="s">
        <v>152</v>
      </c>
      <c r="ES5" s="62" t="s">
        <v>143</v>
      </c>
      <c r="ET5" s="62" t="s">
        <v>144</v>
      </c>
      <c r="EU5" s="62" t="s">
        <v>145</v>
      </c>
      <c r="EV5" s="62" t="s">
        <v>146</v>
      </c>
      <c r="EW5" s="62" t="s">
        <v>147</v>
      </c>
      <c r="EX5" s="62" t="s">
        <v>148</v>
      </c>
    </row>
    <row r="6" spans="1:154" s="67" customFormat="1">
      <c r="A6" s="48" t="s">
        <v>155</v>
      </c>
      <c r="B6" s="63">
        <f>B8</f>
        <v>2019</v>
      </c>
      <c r="C6" s="63">
        <f t="shared" ref="C6:M6" si="2">C8</f>
        <v>382035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3</v>
      </c>
      <c r="H6" s="155" t="str">
        <f>IF(H8&lt;&gt;I8,H8,"")&amp;IF(I8&lt;&gt;J8,I8,"")&amp;"　"&amp;J8</f>
        <v>愛媛県宇和島市　宇和島市立津島病院</v>
      </c>
      <c r="I6" s="156"/>
      <c r="J6" s="157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 t="str">
        <f>O8</f>
        <v>自治体職員</v>
      </c>
      <c r="P6" s="63" t="str">
        <f>P8</f>
        <v>直営</v>
      </c>
      <c r="Q6" s="64">
        <f t="shared" ref="Q6:AG6" si="3">Q8</f>
        <v>14</v>
      </c>
      <c r="R6" s="63" t="str">
        <f t="shared" si="3"/>
        <v>-</v>
      </c>
      <c r="S6" s="63" t="str">
        <f t="shared" si="3"/>
        <v>透</v>
      </c>
      <c r="T6" s="63" t="str">
        <f t="shared" si="3"/>
        <v>救</v>
      </c>
      <c r="U6" s="64">
        <f>U8</f>
        <v>74519</v>
      </c>
      <c r="V6" s="64">
        <f>V8</f>
        <v>8395</v>
      </c>
      <c r="W6" s="63" t="str">
        <f>W8</f>
        <v>第２種該当</v>
      </c>
      <c r="X6" s="63" t="str">
        <f t="shared" si="3"/>
        <v>１０：１</v>
      </c>
      <c r="Y6" s="64">
        <f t="shared" si="3"/>
        <v>60</v>
      </c>
      <c r="Z6" s="64">
        <f t="shared" si="3"/>
        <v>40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100</v>
      </c>
      <c r="AE6" s="64">
        <f t="shared" si="3"/>
        <v>60</v>
      </c>
      <c r="AF6" s="64">
        <f t="shared" si="3"/>
        <v>40</v>
      </c>
      <c r="AG6" s="64">
        <f t="shared" si="3"/>
        <v>100</v>
      </c>
      <c r="AH6" s="65">
        <f>IF(AH8="-",NA(),AH8)</f>
        <v>104.6</v>
      </c>
      <c r="AI6" s="65">
        <f t="shared" ref="AI6:AQ6" si="4">IF(AI8="-",NA(),AI8)</f>
        <v>112.8</v>
      </c>
      <c r="AJ6" s="65">
        <f t="shared" si="4"/>
        <v>115.2</v>
      </c>
      <c r="AK6" s="65">
        <f t="shared" si="4"/>
        <v>110.8</v>
      </c>
      <c r="AL6" s="65">
        <f t="shared" si="4"/>
        <v>108</v>
      </c>
      <c r="AM6" s="65">
        <f t="shared" si="4"/>
        <v>98.3</v>
      </c>
      <c r="AN6" s="65">
        <f t="shared" si="4"/>
        <v>96.7</v>
      </c>
      <c r="AO6" s="65">
        <f t="shared" si="4"/>
        <v>96.6</v>
      </c>
      <c r="AP6" s="65">
        <f t="shared" si="4"/>
        <v>97.2</v>
      </c>
      <c r="AQ6" s="65">
        <f t="shared" si="4"/>
        <v>96.9</v>
      </c>
      <c r="AR6" s="65" t="str">
        <f>IF(AR8="-","【-】","【"&amp;SUBSTITUTE(TEXT(AR8,"#,##0.0"),"-","△")&amp;"】")</f>
        <v>【98.2】</v>
      </c>
      <c r="AS6" s="65">
        <f>IF(AS8="-",NA(),AS8)</f>
        <v>93.5</v>
      </c>
      <c r="AT6" s="65">
        <f t="shared" ref="AT6:BB6" si="5">IF(AT8="-",NA(),AT8)</f>
        <v>101.5</v>
      </c>
      <c r="AU6" s="65">
        <f t="shared" si="5"/>
        <v>105.2</v>
      </c>
      <c r="AV6" s="65">
        <f t="shared" si="5"/>
        <v>100.7</v>
      </c>
      <c r="AW6" s="65">
        <f t="shared" si="5"/>
        <v>99.3</v>
      </c>
      <c r="AX6" s="65">
        <f t="shared" si="5"/>
        <v>85.3</v>
      </c>
      <c r="AY6" s="65">
        <f t="shared" si="5"/>
        <v>84.2</v>
      </c>
      <c r="AZ6" s="65">
        <f t="shared" si="5"/>
        <v>83.9</v>
      </c>
      <c r="BA6" s="65">
        <f t="shared" si="5"/>
        <v>84</v>
      </c>
      <c r="BB6" s="65">
        <f t="shared" si="5"/>
        <v>84.3</v>
      </c>
      <c r="BC6" s="65" t="str">
        <f>IF(BC8="-","【-】","【"&amp;SUBSTITUTE(TEXT(BC8,"#,##0.0"),"-","△")&amp;"】")</f>
        <v>【89.5】</v>
      </c>
      <c r="BD6" s="65">
        <f>IF(BD8="-",NA(),BD8)</f>
        <v>107.2</v>
      </c>
      <c r="BE6" s="65">
        <f t="shared" ref="BE6:BM6" si="6">IF(BE8="-",NA(),BE8)</f>
        <v>99.6</v>
      </c>
      <c r="BF6" s="65">
        <f t="shared" si="6"/>
        <v>103.2</v>
      </c>
      <c r="BG6" s="65">
        <f t="shared" si="6"/>
        <v>123.7</v>
      </c>
      <c r="BH6" s="65">
        <f t="shared" si="6"/>
        <v>116.2</v>
      </c>
      <c r="BI6" s="65">
        <f t="shared" si="6"/>
        <v>118.9</v>
      </c>
      <c r="BJ6" s="65">
        <f t="shared" si="6"/>
        <v>119.5</v>
      </c>
      <c r="BK6" s="65">
        <f t="shared" si="6"/>
        <v>116.9</v>
      </c>
      <c r="BL6" s="65">
        <f t="shared" si="6"/>
        <v>117.1</v>
      </c>
      <c r="BM6" s="65">
        <f t="shared" si="6"/>
        <v>120.5</v>
      </c>
      <c r="BN6" s="65" t="str">
        <f>IF(BN8="-","【-】","【"&amp;SUBSTITUTE(TEXT(BN8,"#,##0.0"),"-","△")&amp;"】")</f>
        <v>【59.6】</v>
      </c>
      <c r="BO6" s="65">
        <f>IF(BO8="-",NA(),BO8)</f>
        <v>59.2</v>
      </c>
      <c r="BP6" s="65">
        <f t="shared" ref="BP6:BX6" si="7">IF(BP8="-",NA(),BP8)</f>
        <v>62.9</v>
      </c>
      <c r="BQ6" s="65">
        <f t="shared" si="7"/>
        <v>66.599999999999994</v>
      </c>
      <c r="BR6" s="65">
        <f t="shared" si="7"/>
        <v>66</v>
      </c>
      <c r="BS6" s="65">
        <f t="shared" si="7"/>
        <v>82.6</v>
      </c>
      <c r="BT6" s="65">
        <f t="shared" si="7"/>
        <v>67.900000000000006</v>
      </c>
      <c r="BU6" s="65">
        <f t="shared" si="7"/>
        <v>69.8</v>
      </c>
      <c r="BV6" s="65">
        <f t="shared" si="7"/>
        <v>69.7</v>
      </c>
      <c r="BW6" s="65">
        <f t="shared" si="7"/>
        <v>70.099999999999994</v>
      </c>
      <c r="BX6" s="65">
        <f t="shared" si="7"/>
        <v>70.400000000000006</v>
      </c>
      <c r="BY6" s="65" t="str">
        <f>IF(BY8="-","【-】","【"&amp;SUBSTITUTE(TEXT(BY8,"#,##0.0"),"-","△")&amp;"】")</f>
        <v>【74.7】</v>
      </c>
      <c r="BZ6" s="66">
        <f>IF(BZ8="-",NA(),BZ8)</f>
        <v>22559</v>
      </c>
      <c r="CA6" s="66">
        <f t="shared" ref="CA6:CI6" si="8">IF(CA8="-",NA(),CA8)</f>
        <v>24002</v>
      </c>
      <c r="CB6" s="66">
        <f t="shared" si="8"/>
        <v>24706</v>
      </c>
      <c r="CC6" s="66">
        <f t="shared" si="8"/>
        <v>24581</v>
      </c>
      <c r="CD6" s="66">
        <f t="shared" si="8"/>
        <v>25191</v>
      </c>
      <c r="CE6" s="66">
        <f t="shared" si="8"/>
        <v>32532</v>
      </c>
      <c r="CF6" s="66">
        <f t="shared" si="8"/>
        <v>33492</v>
      </c>
      <c r="CG6" s="66">
        <f t="shared" si="8"/>
        <v>34136</v>
      </c>
      <c r="CH6" s="66">
        <f t="shared" si="8"/>
        <v>34924</v>
      </c>
      <c r="CI6" s="66">
        <f t="shared" si="8"/>
        <v>35788</v>
      </c>
      <c r="CJ6" s="65" t="str">
        <f>IF(CJ8="-","【-】","【"&amp;SUBSTITUTE(TEXT(CJ8,"#,##0"),"-","△")&amp;"】")</f>
        <v>【53,621】</v>
      </c>
      <c r="CK6" s="66">
        <f>IF(CK8="-",NA(),CK8)</f>
        <v>8134</v>
      </c>
      <c r="CL6" s="66">
        <f t="shared" ref="CL6:CT6" si="9">IF(CL8="-",NA(),CL8)</f>
        <v>8357</v>
      </c>
      <c r="CM6" s="66">
        <f t="shared" si="9"/>
        <v>8770</v>
      </c>
      <c r="CN6" s="66">
        <f t="shared" si="9"/>
        <v>8909</v>
      </c>
      <c r="CO6" s="66">
        <f t="shared" si="9"/>
        <v>9615</v>
      </c>
      <c r="CP6" s="66">
        <f t="shared" si="9"/>
        <v>10037</v>
      </c>
      <c r="CQ6" s="66">
        <f t="shared" si="9"/>
        <v>9976</v>
      </c>
      <c r="CR6" s="66">
        <f t="shared" si="9"/>
        <v>10130</v>
      </c>
      <c r="CS6" s="66">
        <f t="shared" si="9"/>
        <v>10244</v>
      </c>
      <c r="CT6" s="66">
        <f t="shared" si="9"/>
        <v>10602</v>
      </c>
      <c r="CU6" s="65" t="str">
        <f>IF(CU8="-","【-】","【"&amp;SUBSTITUTE(TEXT(CU8,"#,##0"),"-","△")&amp;"】")</f>
        <v>【15,586】</v>
      </c>
      <c r="CV6" s="65">
        <f>IF(CV8="-",NA(),CV8)</f>
        <v>59.7</v>
      </c>
      <c r="CW6" s="65">
        <f t="shared" ref="CW6:DE6" si="10">IF(CW8="-",NA(),CW8)</f>
        <v>55</v>
      </c>
      <c r="CX6" s="65">
        <f t="shared" si="10"/>
        <v>52.9</v>
      </c>
      <c r="CY6" s="65">
        <f t="shared" si="10"/>
        <v>56.4</v>
      </c>
      <c r="CZ6" s="65">
        <f t="shared" si="10"/>
        <v>57</v>
      </c>
      <c r="DA6" s="65">
        <f t="shared" si="10"/>
        <v>62.5</v>
      </c>
      <c r="DB6" s="65">
        <f t="shared" si="10"/>
        <v>63.4</v>
      </c>
      <c r="DC6" s="65">
        <f t="shared" si="10"/>
        <v>63.4</v>
      </c>
      <c r="DD6" s="65">
        <f t="shared" si="10"/>
        <v>63.7</v>
      </c>
      <c r="DE6" s="65">
        <f t="shared" si="10"/>
        <v>63.3</v>
      </c>
      <c r="DF6" s="65" t="str">
        <f>IF(DF8="-","【-】","【"&amp;SUBSTITUTE(TEXT(DF8,"#,##0.0"),"-","△")&amp;"】")</f>
        <v>【54.6】</v>
      </c>
      <c r="DG6" s="65">
        <f>IF(DG8="-",NA(),DG8)</f>
        <v>13.6</v>
      </c>
      <c r="DH6" s="65">
        <f t="shared" ref="DH6:DP6" si="11">IF(DH8="-",NA(),DH8)</f>
        <v>13.2</v>
      </c>
      <c r="DI6" s="65">
        <f t="shared" si="11"/>
        <v>12.5</v>
      </c>
      <c r="DJ6" s="65">
        <f t="shared" si="11"/>
        <v>11.6</v>
      </c>
      <c r="DK6" s="65">
        <f t="shared" si="11"/>
        <v>12</v>
      </c>
      <c r="DL6" s="65">
        <f t="shared" si="11"/>
        <v>19</v>
      </c>
      <c r="DM6" s="65">
        <f t="shared" si="11"/>
        <v>18.7</v>
      </c>
      <c r="DN6" s="65">
        <f t="shared" si="11"/>
        <v>18.3</v>
      </c>
      <c r="DO6" s="65">
        <f t="shared" si="11"/>
        <v>17.7</v>
      </c>
      <c r="DP6" s="65">
        <f t="shared" si="11"/>
        <v>17.5</v>
      </c>
      <c r="DQ6" s="65" t="str">
        <f>IF(DQ8="-","【-】","【"&amp;SUBSTITUTE(TEXT(DQ8,"#,##0.0"),"-","△")&amp;"】")</f>
        <v>【25.0】</v>
      </c>
      <c r="DR6" s="65">
        <f>IF(DR8="-",NA(),DR8)</f>
        <v>72.8</v>
      </c>
      <c r="DS6" s="65">
        <f t="shared" ref="DS6:EA6" si="12">IF(DS8="-",NA(),DS8)</f>
        <v>74.5</v>
      </c>
      <c r="DT6" s="65">
        <f t="shared" si="12"/>
        <v>76.400000000000006</v>
      </c>
      <c r="DU6" s="65">
        <f t="shared" si="12"/>
        <v>77.400000000000006</v>
      </c>
      <c r="DV6" s="65">
        <f t="shared" si="12"/>
        <v>78.3</v>
      </c>
      <c r="DW6" s="65">
        <f t="shared" si="12"/>
        <v>52.4</v>
      </c>
      <c r="DX6" s="65">
        <f t="shared" si="12"/>
        <v>52.5</v>
      </c>
      <c r="DY6" s="65">
        <f t="shared" si="12"/>
        <v>53.5</v>
      </c>
      <c r="DZ6" s="65">
        <f t="shared" si="12"/>
        <v>54.1</v>
      </c>
      <c r="EA6" s="65">
        <f t="shared" si="12"/>
        <v>54.6</v>
      </c>
      <c r="EB6" s="65" t="str">
        <f>IF(EB8="-","【-】","【"&amp;SUBSTITUTE(TEXT(EB8,"#,##0.0"),"-","△")&amp;"】")</f>
        <v>【53.5】</v>
      </c>
      <c r="EC6" s="65">
        <f>IF(EC8="-",NA(),EC8)</f>
        <v>80.5</v>
      </c>
      <c r="ED6" s="65">
        <f t="shared" ref="ED6:EL6" si="13">IF(ED8="-",NA(),ED8)</f>
        <v>83.4</v>
      </c>
      <c r="EE6" s="65">
        <f t="shared" si="13"/>
        <v>85.3</v>
      </c>
      <c r="EF6" s="65">
        <f t="shared" si="13"/>
        <v>85.7</v>
      </c>
      <c r="EG6" s="65">
        <f t="shared" si="13"/>
        <v>87.5</v>
      </c>
      <c r="EH6" s="65">
        <f t="shared" si="13"/>
        <v>69.2</v>
      </c>
      <c r="EI6" s="65">
        <f t="shared" si="13"/>
        <v>69.7</v>
      </c>
      <c r="EJ6" s="65">
        <f t="shared" si="13"/>
        <v>71.3</v>
      </c>
      <c r="EK6" s="65">
        <f t="shared" si="13"/>
        <v>71.400000000000006</v>
      </c>
      <c r="EL6" s="65">
        <f t="shared" si="13"/>
        <v>71.7</v>
      </c>
      <c r="EM6" s="65" t="str">
        <f>IF(EM8="-","【-】","【"&amp;SUBSTITUTE(TEXT(EM8,"#,##0.0"),"-","△")&amp;"】")</f>
        <v>【70.0】</v>
      </c>
      <c r="EN6" s="66">
        <f>IF(EN8="-",NA(),EN8)</f>
        <v>27008466</v>
      </c>
      <c r="EO6" s="66">
        <f t="shared" ref="EO6:EW6" si="14">IF(EO8="-",NA(),EO8)</f>
        <v>27141481</v>
      </c>
      <c r="EP6" s="66">
        <f t="shared" si="14"/>
        <v>27143030</v>
      </c>
      <c r="EQ6" s="66">
        <f t="shared" si="14"/>
        <v>28217672</v>
      </c>
      <c r="ER6" s="66">
        <f t="shared" si="14"/>
        <v>36038390</v>
      </c>
      <c r="ES6" s="66">
        <f t="shared" si="14"/>
        <v>35730958</v>
      </c>
      <c r="ET6" s="66">
        <f t="shared" si="14"/>
        <v>37752628</v>
      </c>
      <c r="EU6" s="66">
        <f t="shared" si="14"/>
        <v>39094598</v>
      </c>
      <c r="EV6" s="66">
        <f t="shared" si="14"/>
        <v>40683727</v>
      </c>
      <c r="EW6" s="66">
        <f t="shared" si="14"/>
        <v>41891213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156</v>
      </c>
      <c r="B7" s="63">
        <f t="shared" ref="B7:AG7" si="15">B8</f>
        <v>2019</v>
      </c>
      <c r="C7" s="63">
        <f t="shared" si="15"/>
        <v>382035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3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 t="str">
        <f>O8</f>
        <v>自治体職員</v>
      </c>
      <c r="P7" s="63" t="str">
        <f>P8</f>
        <v>直営</v>
      </c>
      <c r="Q7" s="64">
        <f t="shared" si="15"/>
        <v>14</v>
      </c>
      <c r="R7" s="63" t="str">
        <f t="shared" si="15"/>
        <v>-</v>
      </c>
      <c r="S7" s="63" t="str">
        <f t="shared" si="15"/>
        <v>透</v>
      </c>
      <c r="T7" s="63" t="str">
        <f t="shared" si="15"/>
        <v>救</v>
      </c>
      <c r="U7" s="64">
        <f>U8</f>
        <v>74519</v>
      </c>
      <c r="V7" s="64">
        <f>V8</f>
        <v>8395</v>
      </c>
      <c r="W7" s="63" t="str">
        <f>W8</f>
        <v>第２種該当</v>
      </c>
      <c r="X7" s="63" t="str">
        <f t="shared" si="15"/>
        <v>１０：１</v>
      </c>
      <c r="Y7" s="64">
        <f t="shared" si="15"/>
        <v>60</v>
      </c>
      <c r="Z7" s="64">
        <f t="shared" si="15"/>
        <v>40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100</v>
      </c>
      <c r="AE7" s="64">
        <f t="shared" si="15"/>
        <v>60</v>
      </c>
      <c r="AF7" s="64">
        <f t="shared" si="15"/>
        <v>40</v>
      </c>
      <c r="AG7" s="64">
        <f t="shared" si="15"/>
        <v>100</v>
      </c>
      <c r="AH7" s="65">
        <f>AH8</f>
        <v>104.6</v>
      </c>
      <c r="AI7" s="65">
        <f t="shared" ref="AI7:AQ7" si="16">AI8</f>
        <v>112.8</v>
      </c>
      <c r="AJ7" s="65">
        <f t="shared" si="16"/>
        <v>115.2</v>
      </c>
      <c r="AK7" s="65">
        <f t="shared" si="16"/>
        <v>110.8</v>
      </c>
      <c r="AL7" s="65">
        <f t="shared" si="16"/>
        <v>108</v>
      </c>
      <c r="AM7" s="65">
        <f t="shared" si="16"/>
        <v>98.3</v>
      </c>
      <c r="AN7" s="65">
        <f t="shared" si="16"/>
        <v>96.7</v>
      </c>
      <c r="AO7" s="65">
        <f t="shared" si="16"/>
        <v>96.6</v>
      </c>
      <c r="AP7" s="65">
        <f t="shared" si="16"/>
        <v>97.2</v>
      </c>
      <c r="AQ7" s="65">
        <f t="shared" si="16"/>
        <v>96.9</v>
      </c>
      <c r="AR7" s="65"/>
      <c r="AS7" s="65">
        <f>AS8</f>
        <v>93.5</v>
      </c>
      <c r="AT7" s="65">
        <f t="shared" ref="AT7:BB7" si="17">AT8</f>
        <v>101.5</v>
      </c>
      <c r="AU7" s="65">
        <f t="shared" si="17"/>
        <v>105.2</v>
      </c>
      <c r="AV7" s="65">
        <f t="shared" si="17"/>
        <v>100.7</v>
      </c>
      <c r="AW7" s="65">
        <f t="shared" si="17"/>
        <v>99.3</v>
      </c>
      <c r="AX7" s="65">
        <f t="shared" si="17"/>
        <v>85.3</v>
      </c>
      <c r="AY7" s="65">
        <f t="shared" si="17"/>
        <v>84.2</v>
      </c>
      <c r="AZ7" s="65">
        <f t="shared" si="17"/>
        <v>83.9</v>
      </c>
      <c r="BA7" s="65">
        <f t="shared" si="17"/>
        <v>84</v>
      </c>
      <c r="BB7" s="65">
        <f t="shared" si="17"/>
        <v>84.3</v>
      </c>
      <c r="BC7" s="65"/>
      <c r="BD7" s="65">
        <f>BD8</f>
        <v>107.2</v>
      </c>
      <c r="BE7" s="65">
        <f t="shared" ref="BE7:BM7" si="18">BE8</f>
        <v>99.6</v>
      </c>
      <c r="BF7" s="65">
        <f t="shared" si="18"/>
        <v>103.2</v>
      </c>
      <c r="BG7" s="65">
        <f t="shared" si="18"/>
        <v>123.7</v>
      </c>
      <c r="BH7" s="65">
        <f t="shared" si="18"/>
        <v>116.2</v>
      </c>
      <c r="BI7" s="65">
        <f t="shared" si="18"/>
        <v>118.9</v>
      </c>
      <c r="BJ7" s="65">
        <f t="shared" si="18"/>
        <v>119.5</v>
      </c>
      <c r="BK7" s="65">
        <f t="shared" si="18"/>
        <v>116.9</v>
      </c>
      <c r="BL7" s="65">
        <f t="shared" si="18"/>
        <v>117.1</v>
      </c>
      <c r="BM7" s="65">
        <f t="shared" si="18"/>
        <v>120.5</v>
      </c>
      <c r="BN7" s="65"/>
      <c r="BO7" s="65">
        <f>BO8</f>
        <v>59.2</v>
      </c>
      <c r="BP7" s="65">
        <f t="shared" ref="BP7:BX7" si="19">BP8</f>
        <v>62.9</v>
      </c>
      <c r="BQ7" s="65">
        <f t="shared" si="19"/>
        <v>66.599999999999994</v>
      </c>
      <c r="BR7" s="65">
        <f t="shared" si="19"/>
        <v>66</v>
      </c>
      <c r="BS7" s="65">
        <f t="shared" si="19"/>
        <v>82.6</v>
      </c>
      <c r="BT7" s="65">
        <f t="shared" si="19"/>
        <v>67.900000000000006</v>
      </c>
      <c r="BU7" s="65">
        <f t="shared" si="19"/>
        <v>69.8</v>
      </c>
      <c r="BV7" s="65">
        <f t="shared" si="19"/>
        <v>69.7</v>
      </c>
      <c r="BW7" s="65">
        <f t="shared" si="19"/>
        <v>70.099999999999994</v>
      </c>
      <c r="BX7" s="65">
        <f t="shared" si="19"/>
        <v>70.400000000000006</v>
      </c>
      <c r="BY7" s="65"/>
      <c r="BZ7" s="66">
        <f>BZ8</f>
        <v>22559</v>
      </c>
      <c r="CA7" s="66">
        <f t="shared" ref="CA7:CI7" si="20">CA8</f>
        <v>24002</v>
      </c>
      <c r="CB7" s="66">
        <f t="shared" si="20"/>
        <v>24706</v>
      </c>
      <c r="CC7" s="66">
        <f t="shared" si="20"/>
        <v>24581</v>
      </c>
      <c r="CD7" s="66">
        <f t="shared" si="20"/>
        <v>25191</v>
      </c>
      <c r="CE7" s="66">
        <f t="shared" si="20"/>
        <v>32532</v>
      </c>
      <c r="CF7" s="66">
        <f t="shared" si="20"/>
        <v>33492</v>
      </c>
      <c r="CG7" s="66">
        <f t="shared" si="20"/>
        <v>34136</v>
      </c>
      <c r="CH7" s="66">
        <f t="shared" si="20"/>
        <v>34924</v>
      </c>
      <c r="CI7" s="66">
        <f t="shared" si="20"/>
        <v>35788</v>
      </c>
      <c r="CJ7" s="65"/>
      <c r="CK7" s="66">
        <f>CK8</f>
        <v>8134</v>
      </c>
      <c r="CL7" s="66">
        <f t="shared" ref="CL7:CT7" si="21">CL8</f>
        <v>8357</v>
      </c>
      <c r="CM7" s="66">
        <f t="shared" si="21"/>
        <v>8770</v>
      </c>
      <c r="CN7" s="66">
        <f t="shared" si="21"/>
        <v>8909</v>
      </c>
      <c r="CO7" s="66">
        <f t="shared" si="21"/>
        <v>9615</v>
      </c>
      <c r="CP7" s="66">
        <f t="shared" si="21"/>
        <v>10037</v>
      </c>
      <c r="CQ7" s="66">
        <f t="shared" si="21"/>
        <v>9976</v>
      </c>
      <c r="CR7" s="66">
        <f t="shared" si="21"/>
        <v>10130</v>
      </c>
      <c r="CS7" s="66">
        <f t="shared" si="21"/>
        <v>10244</v>
      </c>
      <c r="CT7" s="66">
        <f t="shared" si="21"/>
        <v>10602</v>
      </c>
      <c r="CU7" s="65"/>
      <c r="CV7" s="65">
        <f>CV8</f>
        <v>59.7</v>
      </c>
      <c r="CW7" s="65">
        <f t="shared" ref="CW7:DE7" si="22">CW8</f>
        <v>55</v>
      </c>
      <c r="CX7" s="65">
        <f t="shared" si="22"/>
        <v>52.9</v>
      </c>
      <c r="CY7" s="65">
        <f t="shared" si="22"/>
        <v>56.4</v>
      </c>
      <c r="CZ7" s="65">
        <f t="shared" si="22"/>
        <v>57</v>
      </c>
      <c r="DA7" s="65">
        <f t="shared" si="22"/>
        <v>62.5</v>
      </c>
      <c r="DB7" s="65">
        <f t="shared" si="22"/>
        <v>63.4</v>
      </c>
      <c r="DC7" s="65">
        <f t="shared" si="22"/>
        <v>63.4</v>
      </c>
      <c r="DD7" s="65">
        <f t="shared" si="22"/>
        <v>63.7</v>
      </c>
      <c r="DE7" s="65">
        <f t="shared" si="22"/>
        <v>63.3</v>
      </c>
      <c r="DF7" s="65"/>
      <c r="DG7" s="65">
        <f>DG8</f>
        <v>13.6</v>
      </c>
      <c r="DH7" s="65">
        <f t="shared" ref="DH7:DP7" si="23">DH8</f>
        <v>13.2</v>
      </c>
      <c r="DI7" s="65">
        <f t="shared" si="23"/>
        <v>12.5</v>
      </c>
      <c r="DJ7" s="65">
        <f t="shared" si="23"/>
        <v>11.6</v>
      </c>
      <c r="DK7" s="65">
        <f t="shared" si="23"/>
        <v>12</v>
      </c>
      <c r="DL7" s="65">
        <f t="shared" si="23"/>
        <v>19</v>
      </c>
      <c r="DM7" s="65">
        <f t="shared" si="23"/>
        <v>18.7</v>
      </c>
      <c r="DN7" s="65">
        <f t="shared" si="23"/>
        <v>18.3</v>
      </c>
      <c r="DO7" s="65">
        <f t="shared" si="23"/>
        <v>17.7</v>
      </c>
      <c r="DP7" s="65">
        <f t="shared" si="23"/>
        <v>17.5</v>
      </c>
      <c r="DQ7" s="65"/>
      <c r="DR7" s="65">
        <f>DR8</f>
        <v>72.8</v>
      </c>
      <c r="DS7" s="65">
        <f t="shared" ref="DS7:EA7" si="24">DS8</f>
        <v>74.5</v>
      </c>
      <c r="DT7" s="65">
        <f t="shared" si="24"/>
        <v>76.400000000000006</v>
      </c>
      <c r="DU7" s="65">
        <f t="shared" si="24"/>
        <v>77.400000000000006</v>
      </c>
      <c r="DV7" s="65">
        <f t="shared" si="24"/>
        <v>78.3</v>
      </c>
      <c r="DW7" s="65">
        <f t="shared" si="24"/>
        <v>52.4</v>
      </c>
      <c r="DX7" s="65">
        <f t="shared" si="24"/>
        <v>52.5</v>
      </c>
      <c r="DY7" s="65">
        <f t="shared" si="24"/>
        <v>53.5</v>
      </c>
      <c r="DZ7" s="65">
        <f t="shared" si="24"/>
        <v>54.1</v>
      </c>
      <c r="EA7" s="65">
        <f t="shared" si="24"/>
        <v>54.6</v>
      </c>
      <c r="EB7" s="65"/>
      <c r="EC7" s="65">
        <f>EC8</f>
        <v>80.5</v>
      </c>
      <c r="ED7" s="65">
        <f t="shared" ref="ED7:EL7" si="25">ED8</f>
        <v>83.4</v>
      </c>
      <c r="EE7" s="65">
        <f t="shared" si="25"/>
        <v>85.3</v>
      </c>
      <c r="EF7" s="65">
        <f t="shared" si="25"/>
        <v>85.7</v>
      </c>
      <c r="EG7" s="65">
        <f t="shared" si="25"/>
        <v>87.5</v>
      </c>
      <c r="EH7" s="65">
        <f t="shared" si="25"/>
        <v>69.2</v>
      </c>
      <c r="EI7" s="65">
        <f t="shared" si="25"/>
        <v>69.7</v>
      </c>
      <c r="EJ7" s="65">
        <f t="shared" si="25"/>
        <v>71.3</v>
      </c>
      <c r="EK7" s="65">
        <f t="shared" si="25"/>
        <v>71.400000000000006</v>
      </c>
      <c r="EL7" s="65">
        <f t="shared" si="25"/>
        <v>71.7</v>
      </c>
      <c r="EM7" s="65"/>
      <c r="EN7" s="66">
        <f>EN8</f>
        <v>27008466</v>
      </c>
      <c r="EO7" s="66">
        <f t="shared" ref="EO7:EW7" si="26">EO8</f>
        <v>27141481</v>
      </c>
      <c r="EP7" s="66">
        <f t="shared" si="26"/>
        <v>27143030</v>
      </c>
      <c r="EQ7" s="66">
        <f t="shared" si="26"/>
        <v>28217672</v>
      </c>
      <c r="ER7" s="66">
        <f t="shared" si="26"/>
        <v>36038390</v>
      </c>
      <c r="ES7" s="66">
        <f t="shared" si="26"/>
        <v>35730958</v>
      </c>
      <c r="ET7" s="66">
        <f t="shared" si="26"/>
        <v>37752628</v>
      </c>
      <c r="EU7" s="66">
        <f t="shared" si="26"/>
        <v>39094598</v>
      </c>
      <c r="EV7" s="66">
        <f t="shared" si="26"/>
        <v>40683727</v>
      </c>
      <c r="EW7" s="66">
        <f t="shared" si="26"/>
        <v>41891213</v>
      </c>
      <c r="EX7" s="66"/>
    </row>
    <row r="8" spans="1:154" s="67" customFormat="1">
      <c r="A8" s="48"/>
      <c r="B8" s="68">
        <v>2019</v>
      </c>
      <c r="C8" s="68">
        <v>382035</v>
      </c>
      <c r="D8" s="68">
        <v>46</v>
      </c>
      <c r="E8" s="68">
        <v>6</v>
      </c>
      <c r="F8" s="68">
        <v>0</v>
      </c>
      <c r="G8" s="68">
        <v>3</v>
      </c>
      <c r="H8" s="68" t="s">
        <v>157</v>
      </c>
      <c r="I8" s="68" t="s">
        <v>158</v>
      </c>
      <c r="J8" s="68" t="s">
        <v>159</v>
      </c>
      <c r="K8" s="68" t="s">
        <v>160</v>
      </c>
      <c r="L8" s="68" t="s">
        <v>161</v>
      </c>
      <c r="M8" s="68" t="s">
        <v>162</v>
      </c>
      <c r="N8" s="68" t="s">
        <v>163</v>
      </c>
      <c r="O8" s="68" t="s">
        <v>164</v>
      </c>
      <c r="P8" s="68" t="s">
        <v>165</v>
      </c>
      <c r="Q8" s="69">
        <v>14</v>
      </c>
      <c r="R8" s="68" t="s">
        <v>38</v>
      </c>
      <c r="S8" s="68" t="s">
        <v>166</v>
      </c>
      <c r="T8" s="68" t="s">
        <v>167</v>
      </c>
      <c r="U8" s="69">
        <v>74519</v>
      </c>
      <c r="V8" s="69">
        <v>8395</v>
      </c>
      <c r="W8" s="68" t="s">
        <v>168</v>
      </c>
      <c r="X8" s="70" t="s">
        <v>169</v>
      </c>
      <c r="Y8" s="69">
        <v>60</v>
      </c>
      <c r="Z8" s="69">
        <v>40</v>
      </c>
      <c r="AA8" s="69" t="s">
        <v>38</v>
      </c>
      <c r="AB8" s="69" t="s">
        <v>38</v>
      </c>
      <c r="AC8" s="69" t="s">
        <v>38</v>
      </c>
      <c r="AD8" s="69">
        <v>100</v>
      </c>
      <c r="AE8" s="69">
        <v>60</v>
      </c>
      <c r="AF8" s="69">
        <v>40</v>
      </c>
      <c r="AG8" s="69">
        <v>100</v>
      </c>
      <c r="AH8" s="71">
        <v>104.6</v>
      </c>
      <c r="AI8" s="71">
        <v>112.8</v>
      </c>
      <c r="AJ8" s="71">
        <v>115.2</v>
      </c>
      <c r="AK8" s="71">
        <v>110.8</v>
      </c>
      <c r="AL8" s="71">
        <v>108</v>
      </c>
      <c r="AM8" s="71">
        <v>98.3</v>
      </c>
      <c r="AN8" s="71">
        <v>96.7</v>
      </c>
      <c r="AO8" s="71">
        <v>96.6</v>
      </c>
      <c r="AP8" s="71">
        <v>97.2</v>
      </c>
      <c r="AQ8" s="71">
        <v>96.9</v>
      </c>
      <c r="AR8" s="71">
        <v>98.2</v>
      </c>
      <c r="AS8" s="71">
        <v>93.5</v>
      </c>
      <c r="AT8" s="71">
        <v>101.5</v>
      </c>
      <c r="AU8" s="71">
        <v>105.2</v>
      </c>
      <c r="AV8" s="71">
        <v>100.7</v>
      </c>
      <c r="AW8" s="71">
        <v>99.3</v>
      </c>
      <c r="AX8" s="71">
        <v>85.3</v>
      </c>
      <c r="AY8" s="71">
        <v>84.2</v>
      </c>
      <c r="AZ8" s="71">
        <v>83.9</v>
      </c>
      <c r="BA8" s="71">
        <v>84</v>
      </c>
      <c r="BB8" s="71">
        <v>84.3</v>
      </c>
      <c r="BC8" s="71">
        <v>89.5</v>
      </c>
      <c r="BD8" s="72">
        <v>107.2</v>
      </c>
      <c r="BE8" s="72">
        <v>99.6</v>
      </c>
      <c r="BF8" s="72">
        <v>103.2</v>
      </c>
      <c r="BG8" s="72">
        <v>123.7</v>
      </c>
      <c r="BH8" s="72">
        <v>116.2</v>
      </c>
      <c r="BI8" s="72">
        <v>118.9</v>
      </c>
      <c r="BJ8" s="72">
        <v>119.5</v>
      </c>
      <c r="BK8" s="72">
        <v>116.9</v>
      </c>
      <c r="BL8" s="72">
        <v>117.1</v>
      </c>
      <c r="BM8" s="72">
        <v>120.5</v>
      </c>
      <c r="BN8" s="72">
        <v>59.6</v>
      </c>
      <c r="BO8" s="71">
        <v>59.2</v>
      </c>
      <c r="BP8" s="71">
        <v>62.9</v>
      </c>
      <c r="BQ8" s="71">
        <v>66.599999999999994</v>
      </c>
      <c r="BR8" s="71">
        <v>66</v>
      </c>
      <c r="BS8" s="71">
        <v>82.6</v>
      </c>
      <c r="BT8" s="71">
        <v>67.900000000000006</v>
      </c>
      <c r="BU8" s="71">
        <v>69.8</v>
      </c>
      <c r="BV8" s="71">
        <v>69.7</v>
      </c>
      <c r="BW8" s="71">
        <v>70.099999999999994</v>
      </c>
      <c r="BX8" s="71">
        <v>70.400000000000006</v>
      </c>
      <c r="BY8" s="71">
        <v>74.7</v>
      </c>
      <c r="BZ8" s="72">
        <v>22559</v>
      </c>
      <c r="CA8" s="72">
        <v>24002</v>
      </c>
      <c r="CB8" s="72">
        <v>24706</v>
      </c>
      <c r="CC8" s="72">
        <v>24581</v>
      </c>
      <c r="CD8" s="72">
        <v>25191</v>
      </c>
      <c r="CE8" s="72">
        <v>32532</v>
      </c>
      <c r="CF8" s="72">
        <v>33492</v>
      </c>
      <c r="CG8" s="72">
        <v>34136</v>
      </c>
      <c r="CH8" s="72">
        <v>34924</v>
      </c>
      <c r="CI8" s="72">
        <v>35788</v>
      </c>
      <c r="CJ8" s="71">
        <v>53621</v>
      </c>
      <c r="CK8" s="72">
        <v>8134</v>
      </c>
      <c r="CL8" s="72">
        <v>8357</v>
      </c>
      <c r="CM8" s="72">
        <v>8770</v>
      </c>
      <c r="CN8" s="72">
        <v>8909</v>
      </c>
      <c r="CO8" s="72">
        <v>9615</v>
      </c>
      <c r="CP8" s="72">
        <v>10037</v>
      </c>
      <c r="CQ8" s="72">
        <v>9976</v>
      </c>
      <c r="CR8" s="72">
        <v>10130</v>
      </c>
      <c r="CS8" s="72">
        <v>10244</v>
      </c>
      <c r="CT8" s="72">
        <v>10602</v>
      </c>
      <c r="CU8" s="71">
        <v>15586</v>
      </c>
      <c r="CV8" s="72">
        <v>59.7</v>
      </c>
      <c r="CW8" s="72">
        <v>55</v>
      </c>
      <c r="CX8" s="72">
        <v>52.9</v>
      </c>
      <c r="CY8" s="72">
        <v>56.4</v>
      </c>
      <c r="CZ8" s="72">
        <v>57</v>
      </c>
      <c r="DA8" s="72">
        <v>62.5</v>
      </c>
      <c r="DB8" s="72">
        <v>63.4</v>
      </c>
      <c r="DC8" s="72">
        <v>63.4</v>
      </c>
      <c r="DD8" s="72">
        <v>63.7</v>
      </c>
      <c r="DE8" s="72">
        <v>63.3</v>
      </c>
      <c r="DF8" s="72">
        <v>54.6</v>
      </c>
      <c r="DG8" s="72">
        <v>13.6</v>
      </c>
      <c r="DH8" s="72">
        <v>13.2</v>
      </c>
      <c r="DI8" s="72">
        <v>12.5</v>
      </c>
      <c r="DJ8" s="72">
        <v>11.6</v>
      </c>
      <c r="DK8" s="72">
        <v>12</v>
      </c>
      <c r="DL8" s="72">
        <v>19</v>
      </c>
      <c r="DM8" s="72">
        <v>18.7</v>
      </c>
      <c r="DN8" s="72">
        <v>18.3</v>
      </c>
      <c r="DO8" s="72">
        <v>17.7</v>
      </c>
      <c r="DP8" s="72">
        <v>17.5</v>
      </c>
      <c r="DQ8" s="72">
        <v>25</v>
      </c>
      <c r="DR8" s="71">
        <v>72.8</v>
      </c>
      <c r="DS8" s="71">
        <v>74.5</v>
      </c>
      <c r="DT8" s="71">
        <v>76.400000000000006</v>
      </c>
      <c r="DU8" s="71">
        <v>77.400000000000006</v>
      </c>
      <c r="DV8" s="71">
        <v>78.3</v>
      </c>
      <c r="DW8" s="71">
        <v>52.4</v>
      </c>
      <c r="DX8" s="71">
        <v>52.5</v>
      </c>
      <c r="DY8" s="71">
        <v>53.5</v>
      </c>
      <c r="DZ8" s="71">
        <v>54.1</v>
      </c>
      <c r="EA8" s="71">
        <v>54.6</v>
      </c>
      <c r="EB8" s="71">
        <v>53.5</v>
      </c>
      <c r="EC8" s="71">
        <v>80.5</v>
      </c>
      <c r="ED8" s="71">
        <v>83.4</v>
      </c>
      <c r="EE8" s="71">
        <v>85.3</v>
      </c>
      <c r="EF8" s="71">
        <v>85.7</v>
      </c>
      <c r="EG8" s="71">
        <v>87.5</v>
      </c>
      <c r="EH8" s="71">
        <v>69.2</v>
      </c>
      <c r="EI8" s="71">
        <v>69.7</v>
      </c>
      <c r="EJ8" s="71">
        <v>71.3</v>
      </c>
      <c r="EK8" s="71">
        <v>71.400000000000006</v>
      </c>
      <c r="EL8" s="71">
        <v>71.7</v>
      </c>
      <c r="EM8" s="71">
        <v>70</v>
      </c>
      <c r="EN8" s="72">
        <v>27008466</v>
      </c>
      <c r="EO8" s="72">
        <v>27141481</v>
      </c>
      <c r="EP8" s="72">
        <v>27143030</v>
      </c>
      <c r="EQ8" s="72">
        <v>28217672</v>
      </c>
      <c r="ER8" s="72">
        <v>36038390</v>
      </c>
      <c r="ES8" s="72">
        <v>35730958</v>
      </c>
      <c r="ET8" s="72">
        <v>37752628</v>
      </c>
      <c r="EU8" s="72">
        <v>39094598</v>
      </c>
      <c r="EV8" s="72">
        <v>40683727</v>
      </c>
      <c r="EW8" s="72">
        <v>41891213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170</v>
      </c>
      <c r="C10" s="77" t="s">
        <v>171</v>
      </c>
      <c r="D10" s="77" t="s">
        <v>172</v>
      </c>
      <c r="E10" s="77" t="s">
        <v>173</v>
      </c>
      <c r="F10" s="77" t="s">
        <v>174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事務室12</cp:lastModifiedBy>
  <cp:lastPrinted>2021-01-22T10:20:55Z</cp:lastPrinted>
  <dcterms:created xsi:type="dcterms:W3CDTF">2020-12-15T03:57:47Z</dcterms:created>
  <dcterms:modified xsi:type="dcterms:W3CDTF">2021-01-22T10:20:58Z</dcterms:modified>
  <cp:category/>
</cp:coreProperties>
</file>