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ifile01\07_財政課\01_財政係\庶務\00照会回答\11公営企業関係\R2\【対応中】210114【〆切2_８（月）】公営企業に係る経営比較分析表（令和元年度決算）の分析等について（依頼）\02.回答\"/>
    </mc:Choice>
  </mc:AlternateContent>
  <workbookProtection workbookAlgorithmName="SHA-512" workbookHashValue="ewOPjixhrwXcCmLX5zY5rP4whxv8VnXc/VevH9jsUCBtbVCloHZcA4ToTb662PpVBqb/quW2TaqovpKi5XDAfg==" workbookSaltValue="vLex5lCvPMFJkNxVQUM2Tw==" workbookSpinCount="100000" lockStructure="1"/>
  <bookViews>
    <workbookView xWindow="-120" yWindow="-120" windowWidth="29040" windowHeight="158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E86" i="4"/>
  <c r="AT10" i="4"/>
  <c r="AL10" i="4"/>
  <c r="P10" i="4"/>
  <c r="I10" i="4"/>
  <c r="AL8" i="4"/>
  <c r="W8" i="4"/>
  <c r="P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<sst xmlns="http://schemas.openxmlformats.org/spreadsheetml/2006/main" count="236" uniqueCount="119">
  <si>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</si>
  <si>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</si>
  <si>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</si>
  <si>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</si>
  <si>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</si>
  <si>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</si>
  <si>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</si>
  <si>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</si>
  <si>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</si>
  <si>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</si>
  <si>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</si>
  <si>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</si>
  <si>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</si>
  <si>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</si>
  <si>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</si>
  <si>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</si>
  <si>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</si>
  <si>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</si>
  <si>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</si>
  <si>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</si>
  <si>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</si>
  <si>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</si>
  <si>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</si>
  <si>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</si>
  <si>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</si>
  <si>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</si>
  <si>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</si>
  <si>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</si>
  <si>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</si>
  <si>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</si>
  <si>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</si>
  <si>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</si>
  <si>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</si>
  <si>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</si>
  <si>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</si>
  <si>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</si>
  <si>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</si>
  <si>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</si>
  <si>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</si>
  <si>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</si>
  <si>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</si>
  <si>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</si>
  <si>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</si>
  <si>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</si>
  <si>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</si>
  <si>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</si>
  <si>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</si>
  <si>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</si>
  <si>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</si>
  <si>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</si>
  <si>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</si>
  <si>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</si>
  <si>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</si>
  <si>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</si>
  <si>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</si>
  <si>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</si>
  <si>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</si>
  <si>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</si>
  <si>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</si>
  <si>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</si>
  <si>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</si>
  <si>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</si>
  <si>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</si>
  <si>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</si>
  <si>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</si>
  <si>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</si>
  <si>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</si>
  <si>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</si>
  <si>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</si>
  <si>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</si>
  <si>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</si>
  <si>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</si>
  <si>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</si>
  <si>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</si>
  <si>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</si>
  <si>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</si>
  <si>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</si>
  <si>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</si>
  <si>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</si>
  <si>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</si>
  <si>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</si>
  <si>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</si>
  <si>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</si>
  <si>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</si>
  <si>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</si>
  <si>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</si>
  <si>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</si>
  <si>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</si>
  <si>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</si>
  <si>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</si>
  <si>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</si>
  <si>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</si>
  <si>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</si>
  <si>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</si>
  <si>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</si>
  <si>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</si>
  <si>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</si>
  <si>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</si>
  <si>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</si>
  <si>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</si>
  <si>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</si>
  <si>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</si>
  <si>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</si>
  <si>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</si>
  <si>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</si>
  <si>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</si>
  <si>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</si>
  <si>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</si>
  <si>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</si>
  <si>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</si>
  <si>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</si>
  <si>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</si>
  <si>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</si>
  <si>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</si>
  <si>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</si>
  <si>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</si>
  <si>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供用開始からの年数としては長い方ではないが、処理場施設設備については既に長寿命化、更新等が必要な段階に入っており、それらの対策を進めている。将来的な管渠の老朽化も見据えて、事業を進めていかなければならない。
具体的には以下のような方策により、経費回収率・収益的収支比率の増加を図る。
①長寿命化のための設備更新等における高効率機器の導入をはじめとする、経費の削減による汚水処理原価の抑制
②接続意識の高い地域を優先した効率的な整備と、未接続世帯への下水道普及促進による水洗化率の向上
③令和2年度からの地方公営企業法の適用により財政状況を明確にした上での、適正な使用料の検討</t>
    <phoneticPr fontId="4"/>
  </si>
  <si>
    <t>　本市の公共下水道事業は平成10年の供用開始からの経過年数が22年であり、耐用年数が50年の管渠については、老朽化対策が必要な段階には至っていないため、管渠改善率は0％である。
　一方、処理場の施設・設備については耐用年数が概ね20年であり、実際に浄化センターの主要部分について経年的劣化、それによる処理機能の低下が認められる。
　このため、事故の未然防止及びライフサイクルコストの最小限化を図って平成27年度から令和2年度まで長寿命化事業を実施しており、その後はストックマネジメント事業を実施することで、施設の更新等を随時行っていく予定である。</t>
    <phoneticPr fontId="4"/>
  </si>
  <si>
    <t>　収益的収支比率については、料金収入が毎年微減しているが、地方債償還金の減少額が前年に比べ大きいため比率が高くなっている。但し、令和元年度は、打ち切り決算により収入が少なかったため、前々年度とほぼ同じとなっている。
　企業債残高対事業規模比率については毎年減少しているが、令和2年度まで終末処理場長寿命化事業を実施しており、その後についてもストックマネジメント事業に伴う新規起債が予定されているため、これまで同様の減少は見込めない。
　経費回収率は60％未満という低い数値となっており、汚水処理原価は類似団体の平均値と比較して高額である。主な原因として収入面では、下水道使用料が平成19年の改定以降据え置きであること、費用面では、維持管理費が横ばい状態であることが挙げられる。また、今年度が昨年度よりやや下がっているのは、打ち切り決算も理由の一つと考えられる。
　施設利用率については、類似団体平均を超えているものの、30％程度の余力がある状態である。また、水洗化率は類似団体の平均値を上回るが、全国平均には及ばない。今後もさらなる啓発が必要である。
　市街地の公共下水道整備は概ね終了しており、今後大幅な供用開始区域の拡大は見込まれないため、これら経営指標の数値改善は水洗化率の更なる向上、効率的な経営による費用の抑制と同時に、適切な使用料の設定も必要となる。
　令和2年度からの法適化により、さらなる問題の洗い出しとそれらへの対応を図る。</t>
    <rPh sb="61" eb="62">
      <t>タダ</t>
    </rPh>
    <rPh sb="64" eb="66">
      <t>レイワ</t>
    </rPh>
    <rPh sb="66" eb="68">
      <t>ガンネン</t>
    </rPh>
    <rPh sb="68" eb="69">
      <t>ド</t>
    </rPh>
    <rPh sb="71" eb="72">
      <t>ウ</t>
    </rPh>
    <rPh sb="73" eb="74">
      <t>キ</t>
    </rPh>
    <rPh sb="75" eb="77">
      <t>ケッサン</t>
    </rPh>
    <rPh sb="80" eb="82">
      <t>シュウニュウ</t>
    </rPh>
    <rPh sb="83" eb="84">
      <t>スク</t>
    </rPh>
    <rPh sb="98" eb="99">
      <t>オナ</t>
    </rPh>
    <rPh sb="341" eb="344">
      <t>コンネンド</t>
    </rPh>
    <rPh sb="345" eb="348">
      <t>サクネンド</t>
    </rPh>
    <rPh sb="352" eb="353">
      <t>サ</t>
    </rPh>
    <rPh sb="361" eb="362">
      <t>ウ</t>
    </rPh>
    <rPh sb="363" eb="364">
      <t>キ</t>
    </rPh>
    <rPh sb="365" eb="367">
      <t>ケッサン</t>
    </rPh>
    <rPh sb="368" eb="370">
      <t>リユウ</t>
    </rPh>
    <rPh sb="371" eb="372">
      <t>ヒト</t>
    </rPh>
    <rPh sb="374" eb="375">
      <t>カンガ</t>
    </rPh>
    <rPh sb="459" eb="461">
      <t>コンゴ</t>
    </rPh>
    <rPh sb="466" eb="468">
      <t>ケイハツ</t>
    </rPh>
    <rPh sb="469" eb="471">
      <t>ヒツヨウ</t>
    </rPh>
    <rPh sb="583" eb="585">
      <t>レイワ</t>
    </rPh>
    <rPh sb="586" eb="588">
      <t>ネンド</t>
    </rPh>
    <rPh sb="591" eb="592">
      <t>ホウ</t>
    </rPh>
    <rPh sb="592" eb="593">
      <t>テキ</t>
    </rPh>
    <rPh sb="593" eb="594">
      <t>カ</t>
    </rPh>
    <rPh sb="602" eb="604">
      <t>モンダイ</t>
    </rPh>
    <rPh sb="605" eb="606">
      <t>アラ</t>
    </rPh>
    <rPh sb="607" eb="608">
      <t>ダ</t>
    </rPh>
    <rPh sb="615" eb="617">
      <t>タイオウ</t>
    </rPh>
    <rPh sb="618" eb="61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</si>
</sst>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B8-469E-B709-8E93C904900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2EB8-469E-B709-8E93C904900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68.11</c:v>
                </c:pt>
                <c:pt idx="1">
                  <c:v>65.959999999999994</c:v>
                </c:pt>
                <c:pt idx="2">
                  <c:v>64.62</c:v>
                </c:pt>
                <c:pt idx="3">
                  <c:v>64.19</c:v>
                </c:pt>
                <c:pt idx="4">
                  <c:v>64.510000000000005</c:v>
                </c:pt>
              </c:numCache>
            </c:numRef>
          </c:val>
          <c:extLst>
            <c:ext xmlns:c16="http://schemas.microsoft.com/office/drawing/2014/chart" uri="{C3380CC4-5D6E-409C-BE32-E72D297353CC}">
              <c16:uniqueId val="{00000000-FFCD-48A2-85EF-FA3B3A1E8FF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FFCD-48A2-85EF-FA3B3A1E8FF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85.66</c:v>
                </c:pt>
                <c:pt idx="1">
                  <c:v>87.26</c:v>
                </c:pt>
                <c:pt idx="2">
                  <c:v>87.92</c:v>
                </c:pt>
                <c:pt idx="3">
                  <c:v>88.71</c:v>
                </c:pt>
                <c:pt idx="4">
                  <c:v>89.91</c:v>
                </c:pt>
              </c:numCache>
            </c:numRef>
          </c:val>
          <c:extLst>
            <c:ext xmlns:c16="http://schemas.microsoft.com/office/drawing/2014/chart" uri="{C3380CC4-5D6E-409C-BE32-E72D297353CC}">
              <c16:uniqueId val="{00000000-6C99-4E70-83F7-051255C2EB3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6C99-4E70-83F7-051255C2EB3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73.959999999999994</c:v>
                </c:pt>
                <c:pt idx="1">
                  <c:v>73.98</c:v>
                </c:pt>
                <c:pt idx="2">
                  <c:v>74.3</c:v>
                </c:pt>
                <c:pt idx="3">
                  <c:v>76.209999999999994</c:v>
                </c:pt>
                <c:pt idx="4">
                  <c:v>74.33</c:v>
                </c:pt>
              </c:numCache>
            </c:numRef>
          </c:val>
          <c:extLst>
            <c:ext xmlns:c16="http://schemas.microsoft.com/office/drawing/2014/chart" uri="{C3380CC4-5D6E-409C-BE32-E72D297353CC}">
              <c16:uniqueId val="{00000000-0841-4D26-B7CF-B7C281C004E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41-4D26-B7CF-B7C281C004E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1A-4F00-AF4E-26B9B768645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1A-4F00-AF4E-26B9B768645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06-48E7-924B-0B062760AA5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06-48E7-924B-0B062760AA5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3D-4FE7-92AD-99365622D3C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3D-4FE7-92AD-99365622D3C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43-4240-89D4-C940CF6CE31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43-4240-89D4-C940CF6CE31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1047.0999999999999</c:v>
                </c:pt>
                <c:pt idx="1">
                  <c:v>911.35</c:v>
                </c:pt>
                <c:pt idx="2">
                  <c:v>836.09</c:v>
                </c:pt>
                <c:pt idx="3">
                  <c:v>740.99</c:v>
                </c:pt>
                <c:pt idx="4">
                  <c:v>736.45</c:v>
                </c:pt>
              </c:numCache>
            </c:numRef>
          </c:val>
          <c:extLst>
            <c:ext xmlns:c16="http://schemas.microsoft.com/office/drawing/2014/chart" uri="{C3380CC4-5D6E-409C-BE32-E72D297353CC}">
              <c16:uniqueId val="{00000000-C072-4656-9834-11F914245D2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C072-4656-9834-11F914245D2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58.13</c:v>
                </c:pt>
                <c:pt idx="1">
                  <c:v>59.89</c:v>
                </c:pt>
                <c:pt idx="2">
                  <c:v>58.72</c:v>
                </c:pt>
                <c:pt idx="3">
                  <c:v>57.38</c:v>
                </c:pt>
                <c:pt idx="4">
                  <c:v>54.48</c:v>
                </c:pt>
              </c:numCache>
            </c:numRef>
          </c:val>
          <c:extLst>
            <c:ext xmlns:c16="http://schemas.microsoft.com/office/drawing/2014/chart" uri="{C3380CC4-5D6E-409C-BE32-E72D297353CC}">
              <c16:uniqueId val="{00000000-08D0-425E-818B-9432F917D2F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08D0-425E-818B-9432F917D2F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270.43</c:v>
                </c:pt>
                <c:pt idx="1">
                  <c:v>263.12</c:v>
                </c:pt>
                <c:pt idx="2">
                  <c:v>266.66000000000003</c:v>
                </c:pt>
                <c:pt idx="3">
                  <c:v>271.61</c:v>
                </c:pt>
                <c:pt idx="4">
                  <c:v>263.19</c:v>
                </c:pt>
              </c:numCache>
            </c:numRef>
          </c:val>
          <c:extLst>
            <c:ext xmlns:c16="http://schemas.microsoft.com/office/drawing/2014/chart" uri="{C3380CC4-5D6E-409C-BE32-E72D297353CC}">
              <c16:uniqueId val="{00000000-7511-440E-A763-6AA8D6F7ECE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7511-440E-A763-6AA8D6F7ECE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宇和島市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74519</v>
      </c>
      <c r="AM8" s="51"/>
      <c r="AN8" s="51"/>
      <c r="AO8" s="51"/>
      <c r="AP8" s="51"/>
      <c r="AQ8" s="51"/>
      <c r="AR8" s="51"/>
      <c r="AS8" s="51"/>
      <c r="AT8" s="46">
        <f>データ!T6</f>
        <v>468.19</v>
      </c>
      <c r="AU8" s="46"/>
      <c r="AV8" s="46"/>
      <c r="AW8" s="46"/>
      <c r="AX8" s="46"/>
      <c r="AY8" s="46"/>
      <c r="AZ8" s="46"/>
      <c r="BA8" s="46"/>
      <c r="BB8" s="46">
        <f>データ!U6</f>
        <v>159.16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22.29</v>
      </c>
      <c r="Q10" s="46"/>
      <c r="R10" s="46"/>
      <c r="S10" s="46"/>
      <c r="T10" s="46"/>
      <c r="U10" s="46"/>
      <c r="V10" s="46"/>
      <c r="W10" s="46">
        <f>データ!Q6</f>
        <v>79.010000000000005</v>
      </c>
      <c r="X10" s="46"/>
      <c r="Y10" s="46"/>
      <c r="Z10" s="46"/>
      <c r="AA10" s="46"/>
      <c r="AB10" s="46"/>
      <c r="AC10" s="46"/>
      <c r="AD10" s="51">
        <f>データ!R6</f>
        <v>2662</v>
      </c>
      <c r="AE10" s="51"/>
      <c r="AF10" s="51"/>
      <c r="AG10" s="51"/>
      <c r="AH10" s="51"/>
      <c r="AI10" s="51"/>
      <c r="AJ10" s="51"/>
      <c r="AK10" s="2"/>
      <c r="AL10" s="51">
        <f>データ!V6</f>
        <v>16443</v>
      </c>
      <c r="AM10" s="51"/>
      <c r="AN10" s="51"/>
      <c r="AO10" s="51"/>
      <c r="AP10" s="51"/>
      <c r="AQ10" s="51"/>
      <c r="AR10" s="51"/>
      <c r="AS10" s="51"/>
      <c r="AT10" s="46">
        <f>データ!W6</f>
        <v>3.63</v>
      </c>
      <c r="AU10" s="46"/>
      <c r="AV10" s="46"/>
      <c r="AW10" s="46"/>
      <c r="AX10" s="46"/>
      <c r="AY10" s="46"/>
      <c r="AZ10" s="46"/>
      <c r="BA10" s="46"/>
      <c r="BB10" s="46">
        <f>データ!X6</f>
        <v>4529.75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44</v>
      </c>
      <c r="O86" s="26" t="str">
        <f>データ!EO6</f>
        <v>【0.22】</v>
      </c>
    </row>
  </sheetData>
  <sheetProtection algorithmName="SHA-512" hashValue="MlJTn8ONK1OQK5MDQeDf73F1T1SYDUgpF3vlRZsAtHSjGTiVzsjjB/lPCYGK0LFo5LwwSjhXN27d9H6OLPuReg==" saltValue="AraP08Mw7TWdWFlTHePOn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382035</v>
      </c>
      <c r="D6" s="33">
        <f t="shared" si="3"/>
        <v>47</v>
      </c>
      <c r="E6" s="33">
        <f t="shared" si="3"/>
        <v>17</v>
      </c>
      <c r="F6" s="33">
        <f t="shared" si="3"/>
        <v>1</v>
      </c>
      <c r="G6" s="33">
        <f t="shared" si="3"/>
        <v>0</v>
      </c>
      <c r="H6" s="33" t="str">
        <f t="shared" si="3"/>
        <v>愛媛県　宇和島市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22.29</v>
      </c>
      <c r="Q6" s="34">
        <f t="shared" si="3"/>
        <v>79.010000000000005</v>
      </c>
      <c r="R6" s="34">
        <f t="shared" si="3"/>
        <v>2662</v>
      </c>
      <c r="S6" s="34">
        <f t="shared" si="3"/>
        <v>74519</v>
      </c>
      <c r="T6" s="34">
        <f t="shared" si="3"/>
        <v>468.19</v>
      </c>
      <c r="U6" s="34">
        <f t="shared" si="3"/>
        <v>159.16</v>
      </c>
      <c r="V6" s="34">
        <f t="shared" si="3"/>
        <v>16443</v>
      </c>
      <c r="W6" s="34">
        <f t="shared" si="3"/>
        <v>3.63</v>
      </c>
      <c r="X6" s="34">
        <f t="shared" si="3"/>
        <v>4529.75</v>
      </c>
      <c r="Y6" s="35">
        <f>IF(Y7="",NA(),Y7)</f>
        <v>73.959999999999994</v>
      </c>
      <c r="Z6" s="35">
        <f t="shared" ref="Z6:AH6" si="4">IF(Z7="",NA(),Z7)</f>
        <v>73.98</v>
      </c>
      <c r="AA6" s="35">
        <f t="shared" si="4"/>
        <v>74.3</v>
      </c>
      <c r="AB6" s="35">
        <f t="shared" si="4"/>
        <v>76.209999999999994</v>
      </c>
      <c r="AC6" s="35">
        <f t="shared" si="4"/>
        <v>74.33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1047.0999999999999</v>
      </c>
      <c r="BG6" s="35">
        <f t="shared" ref="BG6:BO6" si="7">IF(BG7="",NA(),BG7)</f>
        <v>911.35</v>
      </c>
      <c r="BH6" s="35">
        <f t="shared" si="7"/>
        <v>836.09</v>
      </c>
      <c r="BI6" s="35">
        <f t="shared" si="7"/>
        <v>740.99</v>
      </c>
      <c r="BJ6" s="35">
        <f t="shared" si="7"/>
        <v>736.45</v>
      </c>
      <c r="BK6" s="35">
        <f t="shared" si="7"/>
        <v>1118.56</v>
      </c>
      <c r="BL6" s="35">
        <f t="shared" si="7"/>
        <v>1111.31</v>
      </c>
      <c r="BM6" s="35">
        <f t="shared" si="7"/>
        <v>966.33</v>
      </c>
      <c r="BN6" s="35">
        <f t="shared" si="7"/>
        <v>958.81</v>
      </c>
      <c r="BO6" s="35">
        <f t="shared" si="7"/>
        <v>1001.3</v>
      </c>
      <c r="BP6" s="34" t="str">
        <f>IF(BP7="","",IF(BP7="-","【-】","【"&amp;SUBSTITUTE(TEXT(BP7,"#,##0.00"),"-","△")&amp;"】"))</f>
        <v>【682.51】</v>
      </c>
      <c r="BQ6" s="35">
        <f>IF(BQ7="",NA(),BQ7)</f>
        <v>58.13</v>
      </c>
      <c r="BR6" s="35">
        <f t="shared" ref="BR6:BZ6" si="8">IF(BR7="",NA(),BR7)</f>
        <v>59.89</v>
      </c>
      <c r="BS6" s="35">
        <f t="shared" si="8"/>
        <v>58.72</v>
      </c>
      <c r="BT6" s="35">
        <f t="shared" si="8"/>
        <v>57.38</v>
      </c>
      <c r="BU6" s="35">
        <f t="shared" si="8"/>
        <v>54.48</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270.43</v>
      </c>
      <c r="CC6" s="35">
        <f t="shared" ref="CC6:CK6" si="9">IF(CC7="",NA(),CC7)</f>
        <v>263.12</v>
      </c>
      <c r="CD6" s="35">
        <f t="shared" si="9"/>
        <v>266.66000000000003</v>
      </c>
      <c r="CE6" s="35">
        <f t="shared" si="9"/>
        <v>271.61</v>
      </c>
      <c r="CF6" s="35">
        <f t="shared" si="9"/>
        <v>263.19</v>
      </c>
      <c r="CG6" s="35">
        <f t="shared" si="9"/>
        <v>215.28</v>
      </c>
      <c r="CH6" s="35">
        <f t="shared" si="9"/>
        <v>207.96</v>
      </c>
      <c r="CI6" s="35">
        <f t="shared" si="9"/>
        <v>194.31</v>
      </c>
      <c r="CJ6" s="35">
        <f t="shared" si="9"/>
        <v>190.99</v>
      </c>
      <c r="CK6" s="35">
        <f t="shared" si="9"/>
        <v>187.55</v>
      </c>
      <c r="CL6" s="34" t="str">
        <f>IF(CL7="","",IF(CL7="-","【-】","【"&amp;SUBSTITUTE(TEXT(CL7,"#,##0.00"),"-","△")&amp;"】"))</f>
        <v>【136.15】</v>
      </c>
      <c r="CM6" s="35">
        <f>IF(CM7="",NA(),CM7)</f>
        <v>68.11</v>
      </c>
      <c r="CN6" s="35">
        <f t="shared" ref="CN6:CV6" si="10">IF(CN7="",NA(),CN7)</f>
        <v>65.959999999999994</v>
      </c>
      <c r="CO6" s="35">
        <f t="shared" si="10"/>
        <v>64.62</v>
      </c>
      <c r="CP6" s="35">
        <f t="shared" si="10"/>
        <v>64.19</v>
      </c>
      <c r="CQ6" s="35">
        <f t="shared" si="10"/>
        <v>64.510000000000005</v>
      </c>
      <c r="CR6" s="35">
        <f t="shared" si="10"/>
        <v>54.67</v>
      </c>
      <c r="CS6" s="35">
        <f t="shared" si="10"/>
        <v>53.51</v>
      </c>
      <c r="CT6" s="35">
        <f t="shared" si="10"/>
        <v>53.5</v>
      </c>
      <c r="CU6" s="35">
        <f t="shared" si="10"/>
        <v>52.58</v>
      </c>
      <c r="CV6" s="35">
        <f t="shared" si="10"/>
        <v>50.94</v>
      </c>
      <c r="CW6" s="34" t="str">
        <f>IF(CW7="","",IF(CW7="-","【-】","【"&amp;SUBSTITUTE(TEXT(CW7,"#,##0.00"),"-","△")&amp;"】"))</f>
        <v>【59.64】</v>
      </c>
      <c r="CX6" s="35">
        <f>IF(CX7="",NA(),CX7)</f>
        <v>85.66</v>
      </c>
      <c r="CY6" s="35">
        <f t="shared" ref="CY6:DG6" si="11">IF(CY7="",NA(),CY7)</f>
        <v>87.26</v>
      </c>
      <c r="CZ6" s="35">
        <f t="shared" si="11"/>
        <v>87.92</v>
      </c>
      <c r="DA6" s="35">
        <f t="shared" si="11"/>
        <v>88.71</v>
      </c>
      <c r="DB6" s="35">
        <f t="shared" si="11"/>
        <v>89.91</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382035</v>
      </c>
      <c r="D7" s="37">
        <v>47</v>
      </c>
      <c r="E7" s="37">
        <v>17</v>
      </c>
      <c r="F7" s="37">
        <v>1</v>
      </c>
      <c r="G7" s="37">
        <v>0</v>
      </c>
      <c r="H7" s="37" t="s">
        <v>97</v>
      </c>
      <c r="I7" s="37" t="s">
        <v>98</v>
      </c>
      <c r="J7" s="37" t="s">
        <v>99</v>
      </c>
      <c r="K7" s="37" t="s">
        <v>100</v>
      </c>
      <c r="L7" s="37" t="s">
        <v>101</v>
      </c>
      <c r="M7" s="37" t="s">
        <v>102</v>
      </c>
      <c r="N7" s="38" t="s">
        <v>103</v>
      </c>
      <c r="O7" s="38" t="s">
        <v>104</v>
      </c>
      <c r="P7" s="38">
        <v>22.29</v>
      </c>
      <c r="Q7" s="38">
        <v>79.010000000000005</v>
      </c>
      <c r="R7" s="38">
        <v>2662</v>
      </c>
      <c r="S7" s="38">
        <v>74519</v>
      </c>
      <c r="T7" s="38">
        <v>468.19</v>
      </c>
      <c r="U7" s="38">
        <v>159.16</v>
      </c>
      <c r="V7" s="38">
        <v>16443</v>
      </c>
      <c r="W7" s="38">
        <v>3.63</v>
      </c>
      <c r="X7" s="38">
        <v>4529.75</v>
      </c>
      <c r="Y7" s="38">
        <v>73.959999999999994</v>
      </c>
      <c r="Z7" s="38">
        <v>73.98</v>
      </c>
      <c r="AA7" s="38">
        <v>74.3</v>
      </c>
      <c r="AB7" s="38">
        <v>76.209999999999994</v>
      </c>
      <c r="AC7" s="38">
        <v>74.33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1047.0999999999999</v>
      </c>
      <c r="BG7" s="38">
        <v>911.35</v>
      </c>
      <c r="BH7" s="38">
        <v>836.09</v>
      </c>
      <c r="BI7" s="38">
        <v>740.99</v>
      </c>
      <c r="BJ7" s="38">
        <v>736.45</v>
      </c>
      <c r="BK7" s="38">
        <v>1118.56</v>
      </c>
      <c r="BL7" s="38">
        <v>1111.31</v>
      </c>
      <c r="BM7" s="38">
        <v>966.33</v>
      </c>
      <c r="BN7" s="38">
        <v>958.81</v>
      </c>
      <c r="BO7" s="38">
        <v>1001.3</v>
      </c>
      <c r="BP7" s="38">
        <v>682.51</v>
      </c>
      <c r="BQ7" s="38">
        <v>58.13</v>
      </c>
      <c r="BR7" s="38">
        <v>59.89</v>
      </c>
      <c r="BS7" s="38">
        <v>58.72</v>
      </c>
      <c r="BT7" s="38">
        <v>57.38</v>
      </c>
      <c r="BU7" s="38">
        <v>54.48</v>
      </c>
      <c r="BV7" s="38">
        <v>72.33</v>
      </c>
      <c r="BW7" s="38">
        <v>75.540000000000006</v>
      </c>
      <c r="BX7" s="38">
        <v>81.739999999999995</v>
      </c>
      <c r="BY7" s="38">
        <v>82.88</v>
      </c>
      <c r="BZ7" s="38">
        <v>81.88</v>
      </c>
      <c r="CA7" s="38">
        <v>100.34</v>
      </c>
      <c r="CB7" s="38">
        <v>270.43</v>
      </c>
      <c r="CC7" s="38">
        <v>263.12</v>
      </c>
      <c r="CD7" s="38">
        <v>266.66000000000003</v>
      </c>
      <c r="CE7" s="38">
        <v>271.61</v>
      </c>
      <c r="CF7" s="38">
        <v>263.19</v>
      </c>
      <c r="CG7" s="38">
        <v>215.28</v>
      </c>
      <c r="CH7" s="38">
        <v>207.96</v>
      </c>
      <c r="CI7" s="38">
        <v>194.31</v>
      </c>
      <c r="CJ7" s="38">
        <v>190.99</v>
      </c>
      <c r="CK7" s="38">
        <v>187.55</v>
      </c>
      <c r="CL7" s="38">
        <v>136.15</v>
      </c>
      <c r="CM7" s="38">
        <v>68.11</v>
      </c>
      <c r="CN7" s="38">
        <v>65.959999999999994</v>
      </c>
      <c r="CO7" s="38">
        <v>64.62</v>
      </c>
      <c r="CP7" s="38">
        <v>64.19</v>
      </c>
      <c r="CQ7" s="38">
        <v>64.510000000000005</v>
      </c>
      <c r="CR7" s="38">
        <v>54.67</v>
      </c>
      <c r="CS7" s="38">
        <v>53.51</v>
      </c>
      <c r="CT7" s="38">
        <v>53.5</v>
      </c>
      <c r="CU7" s="38">
        <v>52.58</v>
      </c>
      <c r="CV7" s="38">
        <v>50.94</v>
      </c>
      <c r="CW7" s="38">
        <v>59.64</v>
      </c>
      <c r="CX7" s="38">
        <v>85.66</v>
      </c>
      <c r="CY7" s="38">
        <v>87.26</v>
      </c>
      <c r="CZ7" s="38">
        <v>87.92</v>
      </c>
      <c r="DA7" s="38">
        <v>88.71</v>
      </c>
      <c r="DB7" s="38">
        <v>89.91</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2021-02-01T07:56:22Z</cp:lastPrinted>
  <dcterms:created xsi:type="dcterms:W3CDTF">2020-12-04T02:49:12Z</dcterms:created>
  <dcterms:modified xsi:type="dcterms:W3CDTF">2021-02-02T02:03:49Z</dcterms:modified>
  <cp:category/>
</cp:coreProperties>
</file>