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DytoZSDL9lkP9JK18g7c7bA5MU+b7MTqWagvv6gBvxtYgm4XjTkP6LuSV3qdWIKjpuUMfjEnvBXaWl6ifjG5Tg==" workbookSaltValue="dysP/HkCVKxMaFK51oSQ5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HJ30" i="4"/>
  <c r="IT76" i="4"/>
  <c r="CS51" i="4"/>
  <c r="CS30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HP76" i="4"/>
  <c r="BG51" i="4"/>
  <c r="FX30" i="4"/>
  <c r="BG30" i="4"/>
  <c r="AV76" i="4"/>
  <c r="KO51" i="4"/>
  <c r="LE76" i="4"/>
  <c r="FX51" i="4"/>
  <c r="KO30" i="4"/>
  <c r="KP76" i="4"/>
  <c r="HA76" i="4"/>
  <c r="AN51" i="4"/>
  <c r="FE30" i="4"/>
  <c r="AN30" i="4"/>
  <c r="AG76" i="4"/>
  <c r="JV51" i="4"/>
  <c r="FE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<sst xmlns="http://schemas.openxmlformats.org/spreadsheetml/2006/main" count="278" uniqueCount="140">
  <si>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</si>
  <si>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</si>
  <si>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</si>
  <si>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</si>
  <si>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</si>
  <si>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</si>
  <si>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</si>
  <si>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</si>
  <si>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</si>
  <si>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</si>
  <si>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</si>
  <si>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</si>
  <si>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</si>
  <si>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</si>
  <si>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</si>
  <si>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</si>
  <si>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</si>
  <si>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</si>
  <si>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</si>
  <si>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</si>
  <si>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</si>
  <si>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</si>
  <si>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</si>
  <si>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</si>
  <si>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</si>
  <si>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</si>
  <si>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</si>
  <si>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</si>
  <si>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</si>
  <si>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</si>
  <si>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</si>
  <si>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</si>
  <si>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</si>
  <si>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</si>
  <si>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</si>
  <si>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</si>
  <si>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</si>
  <si>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</si>
  <si>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</si>
  <si>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</si>
  <si>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</si>
  <si>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</si>
  <si>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</si>
  <si>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</si>
  <si>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</si>
  <si>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</si>
  <si>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</si>
  <si>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</si>
  <si>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</si>
  <si>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</si>
  <si>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</si>
  <si>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</si>
  <si>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</si>
  <si>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</si>
  <si>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</si>
  <si>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</si>
  <si>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</si>
  <si>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</si>
  <si>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</si>
  <si>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</si>
  <si>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</si>
  <si>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</si>
  <si>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</si>
  <si>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</si>
  <si>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</si>
  <si>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</si>
  <si>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</si>
  <si>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</si>
  <si>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</si>
  <si>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</si>
  <si>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</si>
  <si>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</si>
  <si>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</si>
  <si>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</si>
  <si>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</si>
  <si>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</si>
  <si>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</si>
  <si>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</si>
  <si>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</si>
  <si>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</si>
  <si>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</si>
  <si>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</si>
  <si>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</si>
  <si>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</si>
  <si>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</si>
  <si>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</si>
  <si>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</si>
  <si>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</si>
  <si>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</si>
  <si>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</si>
  <si>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</si>
  <si>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</si>
  <si>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</si>
  <si>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</si>
  <si>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</si>
  <si>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</si>
  <si>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</si>
  <si>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</si>
  <si>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</si>
  <si>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</si>
  <si>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</si>
  <si>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</si>
  <si>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</si>
  <si>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</si>
  <si>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</si>
  <si>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</si>
  <si>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当該値(N)</t>
    <phoneticPr fontId="5"/>
  </si>
  <si>
    <t>当該値(N-1)</t>
    <phoneticPr fontId="5"/>
  </si>
  <si>
    <t>当該値(N-3)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</si>
  <si>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</si>
  <si>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</si>
  <si>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</si>
  <si>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</si>
  <si>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</si>
  <si>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</si>
  <si>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</si>
  <si>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</si>
  <si>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</si>
  <si>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愛媛県　八幡浜市</t>
  </si>
  <si>
    <t>新町角駐車場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</si>
  <si>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</si>
  <si>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</si>
  <si>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</si>
  <si>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</si>
  <si>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</si>
  <si>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</si>
  <si>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</si>
  <si>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</si>
  <si>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</si>
  <si>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</si>
  <si>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</si>
  <si>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</si>
  <si>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</si>
  <si>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</si>
  <si>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</si>
  <si>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</si>
  <si>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①収益的周知比率
②他会計補助金比率
　平成26年度より既発債の元金償還が開始され、比率は減少傾向にある。また、平成29年度は他会計から繰り入れを行った。
④売上高GOP比率
⑤EBITDA
　売上高ＧＯＰ比率は、類似施設平均値を上回っていることから、収益性は高く、数値も安定している。
　ＥＢＩＴＤＡが類似施設平均値を下回っているのは、収容台数が9台と小規模な駐車場であり、利益が少ないことが原因として挙げられる。</t>
    <phoneticPr fontId="5"/>
  </si>
  <si>
    <t xml:space="preserve">⑧設備投資見込額
　平面駐車場であり、大きな改修等新たな設備投資は見込んでいない。
⑩企業債残高対料金収入比率
　平均値を大きく上回っているが、駐車場新設の際の借入であり、新たな借入もない。
</t>
    <phoneticPr fontId="5"/>
  </si>
  <si>
    <t xml:space="preserve">⑪稼働率
　市営駐車場の中で最も稼働率が高く、類似施設平均を上回っている。市内中心部に位置しているため、買い物客を含め幅広く活用されている。
</t>
    <phoneticPr fontId="5"/>
  </si>
  <si>
    <t>　既発債償還金の支出により、収益的収支比率は100％以下となっているが、稼働率も高く利用者数も多い。営業に関する収益性を表す指標である売上高ＧＯＰ比率も平均以上を維持している。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</si>
</sst>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71.2</c:v>
                </c:pt>
                <c:pt idx="1">
                  <c:v>63.7</c:v>
                </c:pt>
                <c:pt idx="2">
                  <c:v>77.099999999999994</c:v>
                </c:pt>
                <c:pt idx="3">
                  <c:v>50.2</c:v>
                </c:pt>
                <c:pt idx="4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6F2-45B4-A56A-34518D715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63968"/>
        <c:axId val="5456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F2-45B4-A56A-34518D715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563968"/>
        <c:axId val="54565888"/>
      </c:lineChart>
      <c:catAx>
        <c:axId val="545639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4565888"/>
        <c:crosses val="autoZero"/>
        <c:auto val="1"/>
        <c:lblAlgn val="ctr"/>
        <c:lblOffset val="100"/>
        <c:noMultiLvlLbl val="1"/>
      </c:catAx>
      <c:valAx>
        <c:axId val="5456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45639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1173</c:v>
                </c:pt>
                <c:pt idx="1">
                  <c:v>1192.3</c:v>
                </c:pt>
                <c:pt idx="2">
                  <c:v>973.2</c:v>
                </c:pt>
                <c:pt idx="3">
                  <c:v>1149.4000000000001</c:v>
                </c:pt>
                <c:pt idx="4">
                  <c:v>942.3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E0-49F4-AC57-322A601DB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674368"/>
        <c:axId val="9767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E0-49F4-AC57-322A601DB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74368"/>
        <c:axId val="97676288"/>
      </c:lineChart>
      <c:catAx>
        <c:axId val="97674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676288"/>
        <c:crosses val="autoZero"/>
        <c:auto val="1"/>
        <c:lblAlgn val="ctr"/>
        <c:lblOffset val="100"/>
        <c:noMultiLvlLbl val="1"/>
      </c:catAx>
      <c:valAx>
        <c:axId val="9767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674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55-4C24-AFFB-89A61F93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92768"/>
        <c:axId val="97794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055-4C24-AFFB-89A61F93D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792768"/>
        <c:axId val="97794688"/>
      </c:lineChart>
      <c:catAx>
        <c:axId val="977927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794688"/>
        <c:crosses val="autoZero"/>
        <c:auto val="1"/>
        <c:lblAlgn val="ctr"/>
        <c:lblOffset val="100"/>
        <c:noMultiLvlLbl val="1"/>
      </c:catAx>
      <c:valAx>
        <c:axId val="97794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792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2E-43AD-8DE0-6E369DBAB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34880"/>
        <c:axId val="978452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32E-43AD-8DE0-6E369DBAB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4880"/>
        <c:axId val="97845248"/>
      </c:lineChart>
      <c:catAx>
        <c:axId val="97834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845248"/>
        <c:crosses val="autoZero"/>
        <c:auto val="1"/>
        <c:lblAlgn val="ctr"/>
        <c:lblOffset val="100"/>
        <c:noMultiLvlLbl val="1"/>
      </c:catAx>
      <c:valAx>
        <c:axId val="978452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834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690.6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B5-4C15-8042-573261E20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879936"/>
        <c:axId val="9789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B5-4C15-8042-573261E20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79936"/>
        <c:axId val="97890304"/>
      </c:lineChart>
      <c:catAx>
        <c:axId val="97879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890304"/>
        <c:crosses val="autoZero"/>
        <c:auto val="1"/>
        <c:lblAlgn val="ctr"/>
        <c:lblOffset val="100"/>
        <c:noMultiLvlLbl val="1"/>
      </c:catAx>
      <c:valAx>
        <c:axId val="9789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8799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F6-491B-B10F-2FA4FBFDA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10144"/>
        <c:axId val="9793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F6-491B-B10F-2FA4FBFDA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10144"/>
        <c:axId val="97936896"/>
      </c:lineChart>
      <c:catAx>
        <c:axId val="97910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7936896"/>
        <c:crosses val="autoZero"/>
        <c:auto val="1"/>
        <c:lblAlgn val="ctr"/>
        <c:lblOffset val="100"/>
        <c:noMultiLvlLbl val="1"/>
      </c:catAx>
      <c:valAx>
        <c:axId val="9793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7910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500</c:v>
                </c:pt>
                <c:pt idx="1">
                  <c:v>477.8</c:v>
                </c:pt>
                <c:pt idx="2">
                  <c:v>500</c:v>
                </c:pt>
                <c:pt idx="3">
                  <c:v>466.7</c:v>
                </c:pt>
                <c:pt idx="4">
                  <c:v>888.9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98-4513-9DBA-FA9A7C06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967104"/>
        <c:axId val="98043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798-4513-9DBA-FA9A7C06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67104"/>
        <c:axId val="98043008"/>
      </c:lineChart>
      <c:catAx>
        <c:axId val="97967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043008"/>
        <c:crosses val="autoZero"/>
        <c:auto val="1"/>
        <c:lblAlgn val="ctr"/>
        <c:lblOffset val="100"/>
        <c:noMultiLvlLbl val="1"/>
      </c:catAx>
      <c:valAx>
        <c:axId val="98043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7967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79.2</c:v>
                </c:pt>
                <c:pt idx="1">
                  <c:v>76.7</c:v>
                </c:pt>
                <c:pt idx="2">
                  <c:v>78.900000000000006</c:v>
                </c:pt>
                <c:pt idx="3">
                  <c:v>65.8</c:v>
                </c:pt>
                <c:pt idx="4">
                  <c:v>70.3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30-45D8-BFA6-7A2ABF835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085504"/>
        <c:axId val="98095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30-45D8-BFA6-7A2ABF835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85504"/>
        <c:axId val="98095872"/>
      </c:lineChart>
      <c:catAx>
        <c:axId val="98085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095872"/>
        <c:crosses val="autoZero"/>
        <c:auto val="1"/>
        <c:lblAlgn val="ctr"/>
        <c:lblOffset val="100"/>
        <c:noMultiLvlLbl val="1"/>
      </c:catAx>
      <c:valAx>
        <c:axId val="98095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8085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1870</c:v>
                </c:pt>
                <c:pt idx="1">
                  <c:v>1621</c:v>
                </c:pt>
                <c:pt idx="2">
                  <c:v>1836</c:v>
                </c:pt>
                <c:pt idx="3">
                  <c:v>1150</c:v>
                </c:pt>
                <c:pt idx="4">
                  <c:v>1305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966-411E-83B4-E8E358F8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138368"/>
        <c:axId val="98144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966-411E-83B4-E8E358F8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138368"/>
        <c:axId val="98144640"/>
      </c:lineChart>
      <c:catAx>
        <c:axId val="981383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8144640"/>
        <c:crosses val="autoZero"/>
        <c:auto val="1"/>
        <c:lblAlgn val="ctr"/>
        <c:lblOffset val="100"/>
        <c:noMultiLvlLbl val="1"/>
      </c:catAx>
      <c:valAx>
        <c:axId val="98144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8138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xmlns="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xmlns="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xmlns="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xmlns="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xmlns="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xmlns="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xmlns="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xmlns="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xmlns="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xmlns="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LR43" zoomScaleNormal="100" zoomScaleSheetLayoutView="70" workbookViewId="0">
      <selection activeCell="ND83" sqref="ND8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新町角駐車場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Ａ３Ｂ１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商業施設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179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126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9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9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120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代行制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136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71.2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63.7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77.099999999999994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50.2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55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690.6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500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477.8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500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466.7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888.9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419.4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371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509.2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378.1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756.6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3.2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2.9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6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3.8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269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276.60000000000002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274.8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275.5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289.2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137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138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データ!AU7</f>
        <v>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14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79.2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76.7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78.900000000000006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65.8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70.3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1870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1621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1836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1150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1305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22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16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21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17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15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38.200000000000003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34.6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37.6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30.2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33.9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6967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7138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8131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8076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8265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139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61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1173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1192.3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973.2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1149.4000000000001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942.3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70.5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59.2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62.4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83.1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54.7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RgYYJXgznn+YJBnrxpeaj1zGb3bj9fXiuZlKC+McUU2jybnpWqrc2z2XUpntEWQUvvevwfU4FI2Xb93FgsdIDA==" saltValue="+jM+NmiacyHop1v6viS7uQ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64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65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66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67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68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69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70</v>
      </c>
      <c r="CN4" s="149" t="s">
        <v>71</v>
      </c>
      <c r="CO4" s="140" t="s">
        <v>72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73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74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90</v>
      </c>
      <c r="AK5" s="59" t="s">
        <v>91</v>
      </c>
      <c r="AL5" s="59" t="s">
        <v>101</v>
      </c>
      <c r="AM5" s="59" t="s">
        <v>102</v>
      </c>
      <c r="AN5" s="59" t="s">
        <v>103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90</v>
      </c>
      <c r="AV5" s="59" t="s">
        <v>91</v>
      </c>
      <c r="AW5" s="59" t="s">
        <v>104</v>
      </c>
      <c r="AX5" s="59" t="s">
        <v>93</v>
      </c>
      <c r="AY5" s="59" t="s">
        <v>94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90</v>
      </c>
      <c r="BG5" s="59" t="s">
        <v>91</v>
      </c>
      <c r="BH5" s="59" t="s">
        <v>104</v>
      </c>
      <c r="BI5" s="59" t="s">
        <v>105</v>
      </c>
      <c r="BJ5" s="59" t="s">
        <v>106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90</v>
      </c>
      <c r="BR5" s="59" t="s">
        <v>91</v>
      </c>
      <c r="BS5" s="59" t="s">
        <v>92</v>
      </c>
      <c r="BT5" s="59" t="s">
        <v>107</v>
      </c>
      <c r="BU5" s="59" t="s">
        <v>103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90</v>
      </c>
      <c r="CC5" s="59" t="s">
        <v>91</v>
      </c>
      <c r="CD5" s="59" t="s">
        <v>92</v>
      </c>
      <c r="CE5" s="59" t="s">
        <v>93</v>
      </c>
      <c r="CF5" s="59" t="s">
        <v>94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0"/>
      <c r="CN5" s="150"/>
      <c r="CO5" s="59" t="s">
        <v>90</v>
      </c>
      <c r="CP5" s="59" t="s">
        <v>108</v>
      </c>
      <c r="CQ5" s="59" t="s">
        <v>92</v>
      </c>
      <c r="CR5" s="59" t="s">
        <v>102</v>
      </c>
      <c r="CS5" s="59" t="s">
        <v>109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90</v>
      </c>
      <c r="DA5" s="59" t="s">
        <v>108</v>
      </c>
      <c r="DB5" s="59" t="s">
        <v>104</v>
      </c>
      <c r="DC5" s="59" t="s">
        <v>107</v>
      </c>
      <c r="DD5" s="59" t="s">
        <v>103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90</v>
      </c>
      <c r="DL5" s="59" t="s">
        <v>110</v>
      </c>
      <c r="DM5" s="59" t="s">
        <v>92</v>
      </c>
      <c r="DN5" s="59" t="s">
        <v>107</v>
      </c>
      <c r="DO5" s="59" t="s">
        <v>106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111</v>
      </c>
      <c r="B6" s="60">
        <f>B8</f>
        <v>2019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8</v>
      </c>
      <c r="H6" s="60" t="str">
        <f>SUBSTITUTE(H8,"　","")</f>
        <v>愛媛県八幡浜市</v>
      </c>
      <c r="I6" s="60" t="str">
        <f t="shared" si="1"/>
        <v>新町角駐車場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9</v>
      </c>
      <c r="S6" s="62" t="str">
        <f t="shared" si="1"/>
        <v>商業施設</v>
      </c>
      <c r="T6" s="62" t="str">
        <f t="shared" si="1"/>
        <v>無</v>
      </c>
      <c r="U6" s="63">
        <f t="shared" si="1"/>
        <v>179</v>
      </c>
      <c r="V6" s="63">
        <f t="shared" si="1"/>
        <v>9</v>
      </c>
      <c r="W6" s="63">
        <f t="shared" si="1"/>
        <v>120</v>
      </c>
      <c r="X6" s="62" t="str">
        <f t="shared" si="1"/>
        <v>代行制</v>
      </c>
      <c r="Y6" s="64">
        <f>IF(Y8="-",NA(),Y8)</f>
        <v>71.2</v>
      </c>
      <c r="Z6" s="64">
        <f t="shared" ref="Z6:AH6" si="2">IF(Z8="-",NA(),Z8)</f>
        <v>63.7</v>
      </c>
      <c r="AA6" s="64">
        <f t="shared" si="2"/>
        <v>77.099999999999994</v>
      </c>
      <c r="AB6" s="64">
        <f t="shared" si="2"/>
        <v>50.2</v>
      </c>
      <c r="AC6" s="64">
        <f t="shared" si="2"/>
        <v>55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690.6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14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79.2</v>
      </c>
      <c r="BG6" s="64">
        <f t="shared" ref="BG6:BO6" si="5">IF(BG8="-",NA(),BG8)</f>
        <v>76.7</v>
      </c>
      <c r="BH6" s="64">
        <f t="shared" si="5"/>
        <v>78.900000000000006</v>
      </c>
      <c r="BI6" s="64">
        <f t="shared" si="5"/>
        <v>65.8</v>
      </c>
      <c r="BJ6" s="64">
        <f t="shared" si="5"/>
        <v>70.3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1870</v>
      </c>
      <c r="BR6" s="65">
        <f t="shared" ref="BR6:BZ6" si="6">IF(BR8="-",NA(),BR8)</f>
        <v>1621</v>
      </c>
      <c r="BS6" s="65">
        <f t="shared" si="6"/>
        <v>1836</v>
      </c>
      <c r="BT6" s="65">
        <f t="shared" si="6"/>
        <v>1150</v>
      </c>
      <c r="BU6" s="65">
        <f t="shared" si="6"/>
        <v>1305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112</v>
      </c>
      <c r="CM6" s="63">
        <f t="shared" ref="CM6:CN6" si="7">CM8</f>
        <v>61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1173</v>
      </c>
      <c r="DA6" s="64">
        <f t="shared" ref="DA6:DI6" si="8">IF(DA8="-",NA(),DA8)</f>
        <v>1192.3</v>
      </c>
      <c r="DB6" s="64">
        <f t="shared" si="8"/>
        <v>973.2</v>
      </c>
      <c r="DC6" s="64">
        <f t="shared" si="8"/>
        <v>1149.4000000000001</v>
      </c>
      <c r="DD6" s="64">
        <f t="shared" si="8"/>
        <v>942.3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500</v>
      </c>
      <c r="DL6" s="64">
        <f t="shared" ref="DL6:DT6" si="9">IF(DL8="-",NA(),DL8)</f>
        <v>477.8</v>
      </c>
      <c r="DM6" s="64">
        <f t="shared" si="9"/>
        <v>500</v>
      </c>
      <c r="DN6" s="64">
        <f t="shared" si="9"/>
        <v>466.7</v>
      </c>
      <c r="DO6" s="64">
        <f t="shared" si="9"/>
        <v>888.9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114</v>
      </c>
      <c r="B7" s="60">
        <f t="shared" ref="B7:X7" si="10">B8</f>
        <v>2019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8</v>
      </c>
      <c r="H7" s="60" t="str">
        <f t="shared" si="10"/>
        <v>愛媛県　八幡浜市</v>
      </c>
      <c r="I7" s="60" t="str">
        <f t="shared" si="10"/>
        <v>新町角駐車場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9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179</v>
      </c>
      <c r="V7" s="63">
        <f t="shared" si="10"/>
        <v>9</v>
      </c>
      <c r="W7" s="63">
        <f t="shared" si="10"/>
        <v>120</v>
      </c>
      <c r="X7" s="62" t="str">
        <f t="shared" si="10"/>
        <v>代行制</v>
      </c>
      <c r="Y7" s="64">
        <f>Y8</f>
        <v>71.2</v>
      </c>
      <c r="Z7" s="64">
        <f t="shared" ref="Z7:AH7" si="11">Z8</f>
        <v>63.7</v>
      </c>
      <c r="AA7" s="64">
        <f t="shared" si="11"/>
        <v>77.099999999999994</v>
      </c>
      <c r="AB7" s="64">
        <f t="shared" si="11"/>
        <v>50.2</v>
      </c>
      <c r="AC7" s="64">
        <f t="shared" si="11"/>
        <v>55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690.6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14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79.2</v>
      </c>
      <c r="BG7" s="64">
        <f t="shared" ref="BG7:BO7" si="14">BG8</f>
        <v>76.7</v>
      </c>
      <c r="BH7" s="64">
        <f t="shared" si="14"/>
        <v>78.900000000000006</v>
      </c>
      <c r="BI7" s="64">
        <f t="shared" si="14"/>
        <v>65.8</v>
      </c>
      <c r="BJ7" s="64">
        <f t="shared" si="14"/>
        <v>70.3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1870</v>
      </c>
      <c r="BR7" s="65">
        <f t="shared" ref="BR7:BZ7" si="15">BR8</f>
        <v>1621</v>
      </c>
      <c r="BS7" s="65">
        <f t="shared" si="15"/>
        <v>1836</v>
      </c>
      <c r="BT7" s="65">
        <f t="shared" si="15"/>
        <v>1150</v>
      </c>
      <c r="BU7" s="65">
        <f t="shared" si="15"/>
        <v>1305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116</v>
      </c>
      <c r="CL7" s="61"/>
      <c r="CM7" s="63">
        <f>CM8</f>
        <v>61</v>
      </c>
      <c r="CN7" s="63">
        <f>CN8</f>
        <v>0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117</v>
      </c>
      <c r="CY7" s="61"/>
      <c r="CZ7" s="64">
        <f>CZ8</f>
        <v>1173</v>
      </c>
      <c r="DA7" s="64">
        <f t="shared" ref="DA7:DI7" si="16">DA8</f>
        <v>1192.3</v>
      </c>
      <c r="DB7" s="64">
        <f t="shared" si="16"/>
        <v>973.2</v>
      </c>
      <c r="DC7" s="64">
        <f t="shared" si="16"/>
        <v>1149.4000000000001</v>
      </c>
      <c r="DD7" s="64">
        <f t="shared" si="16"/>
        <v>942.3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500</v>
      </c>
      <c r="DL7" s="64">
        <f t="shared" ref="DL7:DT7" si="17">DL8</f>
        <v>477.8</v>
      </c>
      <c r="DM7" s="64">
        <f t="shared" si="17"/>
        <v>500</v>
      </c>
      <c r="DN7" s="64">
        <f t="shared" si="17"/>
        <v>466.7</v>
      </c>
      <c r="DO7" s="64">
        <f t="shared" si="17"/>
        <v>888.9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382043</v>
      </c>
      <c r="D8" s="67">
        <v>47</v>
      </c>
      <c r="E8" s="67">
        <v>14</v>
      </c>
      <c r="F8" s="67">
        <v>0</v>
      </c>
      <c r="G8" s="67">
        <v>8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9</v>
      </c>
      <c r="S8" s="69" t="s">
        <v>128</v>
      </c>
      <c r="T8" s="69" t="s">
        <v>129</v>
      </c>
      <c r="U8" s="70">
        <v>179</v>
      </c>
      <c r="V8" s="70">
        <v>9</v>
      </c>
      <c r="W8" s="70">
        <v>120</v>
      </c>
      <c r="X8" s="69" t="s">
        <v>130</v>
      </c>
      <c r="Y8" s="71">
        <v>71.2</v>
      </c>
      <c r="Z8" s="71">
        <v>63.7</v>
      </c>
      <c r="AA8" s="71">
        <v>77.099999999999994</v>
      </c>
      <c r="AB8" s="71">
        <v>50.2</v>
      </c>
      <c r="AC8" s="71">
        <v>55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690.6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14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79.2</v>
      </c>
      <c r="BG8" s="71">
        <v>76.7</v>
      </c>
      <c r="BH8" s="71">
        <v>78.900000000000006</v>
      </c>
      <c r="BI8" s="71">
        <v>65.8</v>
      </c>
      <c r="BJ8" s="71">
        <v>70.3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1870</v>
      </c>
      <c r="BR8" s="72">
        <v>1621</v>
      </c>
      <c r="BS8" s="72">
        <v>1836</v>
      </c>
      <c r="BT8" s="73">
        <v>1150</v>
      </c>
      <c r="BU8" s="73">
        <v>1305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61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1173</v>
      </c>
      <c r="DA8" s="71">
        <v>1192.3</v>
      </c>
      <c r="DB8" s="71">
        <v>973.2</v>
      </c>
      <c r="DC8" s="71">
        <v>1149.4000000000001</v>
      </c>
      <c r="DD8" s="71">
        <v>942.3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500</v>
      </c>
      <c r="DL8" s="71">
        <v>477.8</v>
      </c>
      <c r="DM8" s="71">
        <v>500</v>
      </c>
      <c r="DN8" s="71">
        <v>466.7</v>
      </c>
      <c r="DO8" s="71">
        <v>888.9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2021-01-19T01:01:20Z</cp:lastPrinted>
  <dcterms:created xsi:type="dcterms:W3CDTF">2020-12-04T03:39:29Z</dcterms:created>
  <dcterms:modified xsi:type="dcterms:W3CDTF">2021-01-19T01:01:22Z</dcterms:modified>
  <cp:category/>
</cp:coreProperties>
</file>