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上下水共通\100_通知関係\2020\00共通\210114【〆切2８（月）】公営企業に係る経営比較分析表（令和元年度決算）の分析等について（依頼）\02 保存\"/>
    </mc:Choice>
  </mc:AlternateContent>
  <workbookProtection workbookAlgorithmName="SHA-512" workbookHashValue="HGVT8sRM+eCDP8xHcyJH8H6rde8SkrTUptDKbSP+gaZgXAxXSmic4gPcrYtzgBCTqhSZXZ9nNrBJaUZG5MwjpQ==" workbookSaltValue="4dySo7XW8mlg7SkHkjpvY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W8" i="4"/>
  <c r="P8" i="4"/>
  <c r="I8" i="4"/>
  <c r="B6" i="4"/>
</calcChain>
</file>

<file path=xl/sharedStrings.xml><?xml version="1.0" encoding="utf-8"?>
<sst xmlns="http://schemas.openxmlformats.org/spreadsheetml/2006/main" count="319" uniqueCount="117">
  <si>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</si>
  <si>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</si>
  <si>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</si>
  <si>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</si>
  <si>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</si>
  <si>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</si>
  <si>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</si>
  <si>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</si>
  <si>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</si>
  <si>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</si>
  <si>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</si>
  <si>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</si>
  <si>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</si>
  <si>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</si>
  <si>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</si>
  <si>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</si>
  <si>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</si>
  <si>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</si>
  <si>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</si>
  <si>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</si>
  <si>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</si>
  <si>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</si>
  <si>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</si>
  <si>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</si>
  <si>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</si>
  <si>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</si>
  <si>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</si>
  <si>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</si>
  <si>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</si>
  <si>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</si>
  <si>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</si>
  <si>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</si>
  <si>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</si>
  <si>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</si>
  <si>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</si>
  <si>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</si>
  <si>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</si>
  <si>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</si>
  <si>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</si>
  <si>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</si>
  <si>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</si>
  <si>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</si>
  <si>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</si>
  <si>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</si>
  <si>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</si>
  <si>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</si>
  <si>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</si>
  <si>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</si>
  <si>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</si>
  <si>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</si>
  <si>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</si>
  <si>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</si>
  <si>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</si>
  <si>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</si>
  <si>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</si>
  <si>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</si>
  <si>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</si>
  <si>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</si>
  <si>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</si>
  <si>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</si>
  <si>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</si>
  <si>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</si>
  <si>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</si>
  <si>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</si>
  <si>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</si>
  <si>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</si>
  <si>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</si>
  <si>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</si>
  <si>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</si>
  <si>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</si>
  <si>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</si>
  <si>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</si>
  <si>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</si>
  <si>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</si>
  <si>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</si>
  <si>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</si>
  <si>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</si>
  <si>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</si>
  <si>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</si>
  <si>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</si>
  <si>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</si>
  <si>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</si>
  <si>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</si>
  <si>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</si>
  <si>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</si>
  <si>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</si>
  <si>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</si>
  <si>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</si>
  <si>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</si>
  <si>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</si>
  <si>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</si>
  <si>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</si>
  <si>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</si>
  <si>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</si>
  <si>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</si>
  <si>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</si>
  <si>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新居浜市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</si>
  <si>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</si>
  <si>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</si>
  <si>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</si>
  <si>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</si>
  <si>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</si>
  <si>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</si>
  <si>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</si>
  <si>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</si>
  <si>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</si>
  <si>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</si>
  <si>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</si>
  <si>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</si>
  <si>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</si>
  <si>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</si>
  <si>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</si>
  <si>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</si>
  <si>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</si>
  <si>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昭和３５年度に着手した本市の下水道事業は、現在、未普及地域の解消に向けて事業に取組んでいるが、人口減少等に伴う使用料収入の減少が懸念される中、これまで整備を進めてきた施設の老朽化に対する改築更新需要の増大が見込まれている。さらには、施設の耐震化といった災害対策も求められており、下水道事業に係る経営環境はこれまで以上に厳しさを増すことが予想される。
　このような中、現在、将来にわたって安定的に下水道事業を継続していくために、中長期的な視点に立ち、安全安心な下水道事業に向けた指針である経営戦略を策定を行っており、経営戦略に基づき、経営基盤の強化を進め、持続可能な公共水道事業の経営に取り組んでいく。</t>
    <rPh sb="91" eb="92">
      <t>タイ</t>
    </rPh>
    <rPh sb="94" eb="96">
      <t>カイチク</t>
    </rPh>
    <rPh sb="96" eb="98">
      <t>コウシン</t>
    </rPh>
    <rPh sb="98" eb="100">
      <t>ジュヨウ</t>
    </rPh>
    <rPh sb="101" eb="103">
      <t>ゾウダイ</t>
    </rPh>
    <rPh sb="104" eb="106">
      <t>ミコ</t>
    </rPh>
    <phoneticPr fontId="4"/>
  </si>
  <si>
    <t>　令和元年度に公営企業会計に移行し、初めてとなる決算において、一定の純利益を確保し、経常収支比率は100％以上、累積欠損金比率は0となっている。一方で、これまで施設整備の財源として借入を行った企業債の残高が多額にのぼることから、企業債残高対事業規模比率（グラフ中2,637,11は誤りで正しくは1,198.24）は類似団体に比べ高く、また、流動負債となる次年度の企業債元金償還予定額が多額となることから、流動比率は類似団体に比べ低くなっている。
　施設利用率については、台風等の大雨時に流入水量が増加した場合の放流水の水質を保全するため、現状で適正であると考えているが、誤接続による雨水や地下水の汚水管への流入を防ぐために、今後も不明水の調査及び対策を行っていく。
　水洗化率については、類似団体より低く、未接続の家庭等へ啓発活動等を実施し水洗化率の向上を図っていく。
　なお、現在、中長期的な投資財政計画による経営戦略の策定を進めており、経営戦略に基づき、持続可能な公共水道事業の経営に取り組んでいく。</t>
    <rPh sb="42" eb="44">
      <t>ケイジョウ</t>
    </rPh>
    <rPh sb="44" eb="46">
      <t>シュウシ</t>
    </rPh>
    <rPh sb="46" eb="48">
      <t>ヒリツ</t>
    </rPh>
    <rPh sb="53" eb="55">
      <t>イジョウ</t>
    </rPh>
    <rPh sb="56" eb="58">
      <t>ルイセキ</t>
    </rPh>
    <rPh sb="58" eb="60">
      <t>ケッソン</t>
    </rPh>
    <rPh sb="60" eb="61">
      <t>キン</t>
    </rPh>
    <rPh sb="61" eb="63">
      <t>ヒリツ</t>
    </rPh>
    <rPh sb="72" eb="74">
      <t>イッポウ</t>
    </rPh>
    <rPh sb="80" eb="82">
      <t>シセツ</t>
    </rPh>
    <rPh sb="82" eb="84">
      <t>セイビ</t>
    </rPh>
    <rPh sb="85" eb="87">
      <t>ザイゲン</t>
    </rPh>
    <rPh sb="90" eb="92">
      <t>カリイレ</t>
    </rPh>
    <rPh sb="93" eb="94">
      <t>オコナ</t>
    </rPh>
    <rPh sb="96" eb="98">
      <t>キギョウ</t>
    </rPh>
    <rPh sb="98" eb="99">
      <t>サイ</t>
    </rPh>
    <rPh sb="100" eb="102">
      <t>ザンダカ</t>
    </rPh>
    <rPh sb="103" eb="105">
      <t>タガク</t>
    </rPh>
    <rPh sb="170" eb="172">
      <t>リュウドウ</t>
    </rPh>
    <rPh sb="172" eb="174">
      <t>フサイ</t>
    </rPh>
    <rPh sb="177" eb="180">
      <t>ジネンド</t>
    </rPh>
    <rPh sb="181" eb="183">
      <t>キギョウ</t>
    </rPh>
    <rPh sb="183" eb="184">
      <t>サイ</t>
    </rPh>
    <rPh sb="184" eb="186">
      <t>ガンキン</t>
    </rPh>
    <rPh sb="186" eb="188">
      <t>ショウカン</t>
    </rPh>
    <rPh sb="188" eb="190">
      <t>ヨテイ</t>
    </rPh>
    <rPh sb="190" eb="191">
      <t>ガク</t>
    </rPh>
    <rPh sb="192" eb="194">
      <t>タガク</t>
    </rPh>
    <rPh sb="202" eb="204">
      <t>リュウドウ</t>
    </rPh>
    <rPh sb="204" eb="206">
      <t>ヒリツ</t>
    </rPh>
    <rPh sb="207" eb="209">
      <t>ルイジ</t>
    </rPh>
    <rPh sb="209" eb="211">
      <t>ダンタイ</t>
    </rPh>
    <rPh sb="212" eb="213">
      <t>クラ</t>
    </rPh>
    <rPh sb="214" eb="215">
      <t>ヒク</t>
    </rPh>
    <rPh sb="321" eb="322">
      <t>オヨ</t>
    </rPh>
    <rPh sb="323" eb="325">
      <t>タイサク</t>
    </rPh>
    <rPh sb="334" eb="337">
      <t>スイセンカ</t>
    </rPh>
    <rPh sb="337" eb="338">
      <t>リツ</t>
    </rPh>
    <rPh sb="344" eb="346">
      <t>ルイジ</t>
    </rPh>
    <rPh sb="346" eb="348">
      <t>ダンタイ</t>
    </rPh>
    <rPh sb="350" eb="351">
      <t>ヒク</t>
    </rPh>
    <rPh sb="361" eb="363">
      <t>ケイハツ</t>
    </rPh>
    <rPh sb="363" eb="365">
      <t>カツドウ</t>
    </rPh>
    <rPh sb="370" eb="373">
      <t>スイセンカ</t>
    </rPh>
    <rPh sb="373" eb="374">
      <t>リツ</t>
    </rPh>
    <rPh sb="414" eb="415">
      <t>スス</t>
    </rPh>
    <rPh sb="420" eb="422">
      <t>ケイエイ</t>
    </rPh>
    <rPh sb="422" eb="424">
      <t>センリャク</t>
    </rPh>
    <rPh sb="425" eb="426">
      <t>モト</t>
    </rPh>
    <rPh sb="434" eb="436">
      <t>コウキョウ</t>
    </rPh>
    <phoneticPr fontId="4"/>
  </si>
  <si>
    <t>　公営企業会計の移行にあたり、減価償却累計額はゼロから始まっていることから、有形固定資産減価償却率は低い数値となっている。
　ただし、実施設である下水処理場と雨水ポンプ場は、供用開始後、一定の年数が経過し、経年劣化がみられることから、ストックマネジメント計画（簡易版）を策定し、優先順位をつけて改築工事を実施している。
　管渠は、供用開始後、50年経過していないため、管渠老朽化率が0となっているが、近い将来、老朽管が発生することが見込まれることから、管渠を調査し、改築工事の検討を行っている。
　現在、詳細版のストックマネジメント計画を策定しており、今後においては、計画に基づき、下水道施設の改築・更新を効率的に行っていきたい。</t>
    <rPh sb="1" eb="3">
      <t>コウエイ</t>
    </rPh>
    <rPh sb="3" eb="5">
      <t>キギョウ</t>
    </rPh>
    <rPh sb="5" eb="7">
      <t>カイケイ</t>
    </rPh>
    <rPh sb="8" eb="10">
      <t>イコウ</t>
    </rPh>
    <rPh sb="27" eb="28">
      <t>ハジ</t>
    </rPh>
    <rPh sb="38" eb="40">
      <t>ユウケイ</t>
    </rPh>
    <rPh sb="40" eb="42">
      <t>コテイ</t>
    </rPh>
    <rPh sb="42" eb="44">
      <t>シサン</t>
    </rPh>
    <rPh sb="44" eb="46">
      <t>ゲンカ</t>
    </rPh>
    <rPh sb="46" eb="48">
      <t>ショウキャク</t>
    </rPh>
    <rPh sb="48" eb="49">
      <t>リツ</t>
    </rPh>
    <rPh sb="50" eb="51">
      <t>ヒク</t>
    </rPh>
    <rPh sb="52" eb="54">
      <t>スウチ</t>
    </rPh>
    <rPh sb="67" eb="68">
      <t>ジツ</t>
    </rPh>
    <rPh sb="68" eb="70">
      <t>シセツ</t>
    </rPh>
    <rPh sb="87" eb="89">
      <t>キョウヨウ</t>
    </rPh>
    <rPh sb="89" eb="91">
      <t>カイシ</t>
    </rPh>
    <rPh sb="91" eb="92">
      <t>ゴ</t>
    </rPh>
    <rPh sb="93" eb="95">
      <t>イッテイ</t>
    </rPh>
    <rPh sb="96" eb="98">
      <t>ネンスウ</t>
    </rPh>
    <rPh sb="99" eb="101">
      <t>ケイカ</t>
    </rPh>
    <rPh sb="130" eb="133">
      <t>カンイバン</t>
    </rPh>
    <rPh sb="161" eb="163">
      <t>カンキョ</t>
    </rPh>
    <rPh sb="165" eb="167">
      <t>キョウヨウ</t>
    </rPh>
    <rPh sb="167" eb="169">
      <t>カイシ</t>
    </rPh>
    <rPh sb="169" eb="170">
      <t>ゴ</t>
    </rPh>
    <rPh sb="173" eb="174">
      <t>ネン</t>
    </rPh>
    <rPh sb="174" eb="176">
      <t>ケイカ</t>
    </rPh>
    <rPh sb="184" eb="186">
      <t>カンキョ</t>
    </rPh>
    <rPh sb="186" eb="189">
      <t>ロウキュウカ</t>
    </rPh>
    <rPh sb="189" eb="190">
      <t>リツ</t>
    </rPh>
    <rPh sb="200" eb="201">
      <t>チカ</t>
    </rPh>
    <rPh sb="202" eb="204">
      <t>ショウライ</t>
    </rPh>
    <rPh sb="205" eb="207">
      <t>ロウキュウ</t>
    </rPh>
    <rPh sb="207" eb="208">
      <t>カン</t>
    </rPh>
    <rPh sb="209" eb="211">
      <t>ハッセイ</t>
    </rPh>
    <rPh sb="216" eb="218">
      <t>ミコ</t>
    </rPh>
    <rPh sb="226" eb="228">
      <t>カンキョ</t>
    </rPh>
    <rPh sb="229" eb="231">
      <t>チョウサ</t>
    </rPh>
    <rPh sb="238" eb="240">
      <t>ケントウ</t>
    </rPh>
    <rPh sb="241" eb="242">
      <t>オコナ</t>
    </rPh>
    <rPh sb="249" eb="251">
      <t>ゲンザイ</t>
    </rPh>
    <rPh sb="252" eb="254">
      <t>ショウサイ</t>
    </rPh>
    <rPh sb="254" eb="255">
      <t>バン</t>
    </rPh>
    <rPh sb="266" eb="268">
      <t>ケイカク</t>
    </rPh>
    <rPh sb="269" eb="271">
      <t>サクテイ</t>
    </rPh>
    <rPh sb="276" eb="278">
      <t>コンゴ</t>
    </rPh>
    <rPh sb="284" eb="286">
      <t>ケイカク</t>
    </rPh>
    <rPh sb="287" eb="288">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</si>
</sst>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B3C-4EE3-B8F6-ABEFB5E9A97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DB3C-4EE3-B8F6-ABEFB5E9A97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61.1</c:v>
                </c:pt>
              </c:numCache>
            </c:numRef>
          </c:val>
          <c:extLst>
            <c:ext xmlns:c16="http://schemas.microsoft.com/office/drawing/2014/chart" uri="{C3380CC4-5D6E-409C-BE32-E72D297353CC}">
              <c16:uniqueId val="{00000000-6CF8-4963-ADB1-BDAD5F52980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68.31</c:v>
                </c:pt>
              </c:numCache>
            </c:numRef>
          </c:val>
          <c:smooth val="0"/>
          <c:extLst>
            <c:ext xmlns:c16="http://schemas.microsoft.com/office/drawing/2014/chart" uri="{C3380CC4-5D6E-409C-BE32-E72D297353CC}">
              <c16:uniqueId val="{00000001-6CF8-4963-ADB1-BDAD5F52980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91.53</c:v>
                </c:pt>
              </c:numCache>
            </c:numRef>
          </c:val>
          <c:extLst>
            <c:ext xmlns:c16="http://schemas.microsoft.com/office/drawing/2014/chart" uri="{C3380CC4-5D6E-409C-BE32-E72D297353CC}">
              <c16:uniqueId val="{00000000-73CF-4B50-A74C-6632ABE3262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92.62</c:v>
                </c:pt>
              </c:numCache>
            </c:numRef>
          </c:val>
          <c:smooth val="0"/>
          <c:extLst>
            <c:ext xmlns:c16="http://schemas.microsoft.com/office/drawing/2014/chart" uri="{C3380CC4-5D6E-409C-BE32-E72D297353CC}">
              <c16:uniqueId val="{00000001-73CF-4B50-A74C-6632ABE3262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105.94</c:v>
                </c:pt>
              </c:numCache>
            </c:numRef>
          </c:val>
          <c:extLst>
            <c:ext xmlns:c16="http://schemas.microsoft.com/office/drawing/2014/chart" uri="{C3380CC4-5D6E-409C-BE32-E72D297353CC}">
              <c16:uniqueId val="{00000000-7372-448D-97C9-87D2A46BE81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106.99</c:v>
                </c:pt>
              </c:numCache>
            </c:numRef>
          </c:val>
          <c:smooth val="0"/>
          <c:extLst>
            <c:ext xmlns:c16="http://schemas.microsoft.com/office/drawing/2014/chart" uri="{C3380CC4-5D6E-409C-BE32-E72D297353CC}">
              <c16:uniqueId val="{00000001-7372-448D-97C9-87D2A46BE81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3.91</c:v>
                </c:pt>
              </c:numCache>
            </c:numRef>
          </c:val>
          <c:extLst>
            <c:ext xmlns:c16="http://schemas.microsoft.com/office/drawing/2014/chart" uri="{C3380CC4-5D6E-409C-BE32-E72D297353CC}">
              <c16:uniqueId val="{00000000-59B3-4418-8CC2-FDB3837023D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26.36</c:v>
                </c:pt>
              </c:numCache>
            </c:numRef>
          </c:val>
          <c:smooth val="0"/>
          <c:extLst>
            <c:ext xmlns:c16="http://schemas.microsoft.com/office/drawing/2014/chart" uri="{C3380CC4-5D6E-409C-BE32-E72D297353CC}">
              <c16:uniqueId val="{00000001-59B3-4418-8CC2-FDB3837023D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113-48FF-9C37-4C6F5D2A6D4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1.43</c:v>
                </c:pt>
              </c:numCache>
            </c:numRef>
          </c:val>
          <c:smooth val="0"/>
          <c:extLst>
            <c:ext xmlns:c16="http://schemas.microsoft.com/office/drawing/2014/chart" uri="{C3380CC4-5D6E-409C-BE32-E72D297353CC}">
              <c16:uniqueId val="{00000001-F113-48FF-9C37-4C6F5D2A6D4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3BE-42FC-A2D7-A89F607D07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7.42</c:v>
                </c:pt>
              </c:numCache>
            </c:numRef>
          </c:val>
          <c:smooth val="0"/>
          <c:extLst>
            <c:ext xmlns:c16="http://schemas.microsoft.com/office/drawing/2014/chart" uri="{C3380CC4-5D6E-409C-BE32-E72D297353CC}">
              <c16:uniqueId val="{00000001-23BE-42FC-A2D7-A89F607D07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31.67</c:v>
                </c:pt>
              </c:numCache>
            </c:numRef>
          </c:val>
          <c:extLst>
            <c:ext xmlns:c16="http://schemas.microsoft.com/office/drawing/2014/chart" uri="{C3380CC4-5D6E-409C-BE32-E72D297353CC}">
              <c16:uniqueId val="{00000000-9C12-48F1-B4C3-5E3B8B185F2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68.180000000000007</c:v>
                </c:pt>
              </c:numCache>
            </c:numRef>
          </c:val>
          <c:smooth val="0"/>
          <c:extLst>
            <c:ext xmlns:c16="http://schemas.microsoft.com/office/drawing/2014/chart" uri="{C3380CC4-5D6E-409C-BE32-E72D297353CC}">
              <c16:uniqueId val="{00000001-9C12-48F1-B4C3-5E3B8B185F2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2637.11</c:v>
                </c:pt>
              </c:numCache>
            </c:numRef>
          </c:val>
          <c:extLst>
            <c:ext xmlns:c16="http://schemas.microsoft.com/office/drawing/2014/chart" uri="{C3380CC4-5D6E-409C-BE32-E72D297353CC}">
              <c16:uniqueId val="{00000000-3CA1-4CB5-B254-E62CF88E7D1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847.44</c:v>
                </c:pt>
              </c:numCache>
            </c:numRef>
          </c:val>
          <c:smooth val="0"/>
          <c:extLst>
            <c:ext xmlns:c16="http://schemas.microsoft.com/office/drawing/2014/chart" uri="{C3380CC4-5D6E-409C-BE32-E72D297353CC}">
              <c16:uniqueId val="{00000001-3CA1-4CB5-B254-E62CF88E7D1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96.55</c:v>
                </c:pt>
              </c:numCache>
            </c:numRef>
          </c:val>
          <c:extLst>
            <c:ext xmlns:c16="http://schemas.microsoft.com/office/drawing/2014/chart" uri="{C3380CC4-5D6E-409C-BE32-E72D297353CC}">
              <c16:uniqueId val="{00000000-7AC0-4E10-BAE6-A1152429A0B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94.69</c:v>
                </c:pt>
              </c:numCache>
            </c:numRef>
          </c:val>
          <c:smooth val="0"/>
          <c:extLst>
            <c:ext xmlns:c16="http://schemas.microsoft.com/office/drawing/2014/chart" uri="{C3380CC4-5D6E-409C-BE32-E72D297353CC}">
              <c16:uniqueId val="{00000001-7AC0-4E10-BAE6-A1152429A0B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CBC4-4CBA-9A6A-C591F1838A1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159.78</c:v>
                </c:pt>
              </c:numCache>
            </c:numRef>
          </c:val>
          <c:smooth val="0"/>
          <c:extLst>
            <c:ext xmlns:c16="http://schemas.microsoft.com/office/drawing/2014/chart" uri="{C3380CC4-5D6E-409C-BE32-E72D297353CC}">
              <c16:uniqueId val="{00000001-CBC4-4CBA-9A6A-C591F1838A1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I23" zoomScale="90" zoomScaleNormal="9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新居浜市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tr">
        <f>データ!$M$6</f>
        <v>非設置</v>
      </c>
      <c r="AE8" s="50"/>
      <c r="AF8" s="50"/>
      <c r="AG8" s="50"/>
      <c r="AH8" s="50"/>
      <c r="AI8" s="50"/>
      <c r="AJ8" s="50"/>
      <c r="AK8" s="3"/>
      <c r="AL8" s="51">
        <f>データ!S6</f>
        <v>118970</v>
      </c>
      <c r="AM8" s="51"/>
      <c r="AN8" s="51"/>
      <c r="AO8" s="51"/>
      <c r="AP8" s="51"/>
      <c r="AQ8" s="51"/>
      <c r="AR8" s="51"/>
      <c r="AS8" s="51"/>
      <c r="AT8" s="46">
        <f>データ!T6</f>
        <v>234.5</v>
      </c>
      <c r="AU8" s="46"/>
      <c r="AV8" s="46"/>
      <c r="AW8" s="46"/>
      <c r="AX8" s="46"/>
      <c r="AY8" s="46"/>
      <c r="AZ8" s="46"/>
      <c r="BA8" s="46"/>
      <c r="BB8" s="46">
        <f>データ!U6</f>
        <v>507.33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46.27</v>
      </c>
      <c r="J10" s="46"/>
      <c r="K10" s="46"/>
      <c r="L10" s="46"/>
      <c r="M10" s="46"/>
      <c r="N10" s="46"/>
      <c r="O10" s="46"/>
      <c r="P10" s="46">
        <f>データ!P6</f>
        <v>63.74</v>
      </c>
      <c r="Q10" s="46"/>
      <c r="R10" s="46"/>
      <c r="S10" s="46"/>
      <c r="T10" s="46"/>
      <c r="U10" s="46"/>
      <c r="V10" s="46"/>
      <c r="W10" s="46">
        <f>データ!Q6</f>
        <v>75.8</v>
      </c>
      <c r="X10" s="46"/>
      <c r="Y10" s="46"/>
      <c r="Z10" s="46"/>
      <c r="AA10" s="46"/>
      <c r="AB10" s="46"/>
      <c r="AC10" s="46"/>
      <c r="AD10" s="51">
        <f>データ!R6</f>
        <v>2475</v>
      </c>
      <c r="AE10" s="51"/>
      <c r="AF10" s="51"/>
      <c r="AG10" s="51"/>
      <c r="AH10" s="51"/>
      <c r="AI10" s="51"/>
      <c r="AJ10" s="51"/>
      <c r="AK10" s="2"/>
      <c r="AL10" s="51">
        <f>データ!V6</f>
        <v>75542</v>
      </c>
      <c r="AM10" s="51"/>
      <c r="AN10" s="51"/>
      <c r="AO10" s="51"/>
      <c r="AP10" s="51"/>
      <c r="AQ10" s="51"/>
      <c r="AR10" s="51"/>
      <c r="AS10" s="51"/>
      <c r="AT10" s="46">
        <f>データ!W6</f>
        <v>20.63</v>
      </c>
      <c r="AU10" s="46"/>
      <c r="AV10" s="46"/>
      <c r="AW10" s="46"/>
      <c r="AX10" s="46"/>
      <c r="AY10" s="46"/>
      <c r="AZ10" s="46"/>
      <c r="BA10" s="46"/>
      <c r="BB10" s="46">
        <f>データ!X6</f>
        <v>3661.75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jQ3fkjJw498X7iUHaAC/F6GarHjYymeO6VO/LE38OlZ+RGhhiPJOGSOl/y7VwE7FFIKt2JvQqcWBC0n/A8iq8g==" saltValue="tBYykb8f0tqJCGzlspWrY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382051</v>
      </c>
      <c r="D6" s="33">
        <f t="shared" si="3"/>
        <v>46</v>
      </c>
      <c r="E6" s="33">
        <f t="shared" si="3"/>
        <v>17</v>
      </c>
      <c r="F6" s="33">
        <f t="shared" si="3"/>
        <v>1</v>
      </c>
      <c r="G6" s="33">
        <f t="shared" si="3"/>
        <v>0</v>
      </c>
      <c r="H6" s="33" t="str">
        <f t="shared" si="3"/>
        <v>愛媛県　新居浜市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46.27</v>
      </c>
      <c r="P6" s="34">
        <f t="shared" si="3"/>
        <v>63.74</v>
      </c>
      <c r="Q6" s="34">
        <f t="shared" si="3"/>
        <v>75.8</v>
      </c>
      <c r="R6" s="34">
        <f t="shared" si="3"/>
        <v>2475</v>
      </c>
      <c r="S6" s="34">
        <f t="shared" si="3"/>
        <v>118970</v>
      </c>
      <c r="T6" s="34">
        <f t="shared" si="3"/>
        <v>234.5</v>
      </c>
      <c r="U6" s="34">
        <f t="shared" si="3"/>
        <v>507.33</v>
      </c>
      <c r="V6" s="34">
        <f t="shared" si="3"/>
        <v>75542</v>
      </c>
      <c r="W6" s="34">
        <f t="shared" si="3"/>
        <v>20.63</v>
      </c>
      <c r="X6" s="34">
        <f t="shared" si="3"/>
        <v>3661.75</v>
      </c>
      <c r="Y6" s="35" t="str">
        <f>IF(Y7="",NA(),Y7)</f>
        <v>-</v>
      </c>
      <c r="Z6" s="35" t="str">
        <f t="shared" ref="Z6:AH6" si="4">IF(Z7="",NA(),Z7)</f>
        <v>-</v>
      </c>
      <c r="AA6" s="35" t="str">
        <f t="shared" si="4"/>
        <v>-</v>
      </c>
      <c r="AB6" s="35" t="str">
        <f t="shared" si="4"/>
        <v>-</v>
      </c>
      <c r="AC6" s="35">
        <f t="shared" si="4"/>
        <v>105.94</v>
      </c>
      <c r="AD6" s="35" t="str">
        <f t="shared" si="4"/>
        <v>-</v>
      </c>
      <c r="AE6" s="35" t="str">
        <f t="shared" si="4"/>
        <v>-</v>
      </c>
      <c r="AF6" s="35" t="str">
        <f t="shared" si="4"/>
        <v>-</v>
      </c>
      <c r="AG6" s="35" t="str">
        <f t="shared" si="4"/>
        <v>-</v>
      </c>
      <c r="AH6" s="35">
        <f t="shared" si="4"/>
        <v>106.99</v>
      </c>
      <c r="AI6" s="34" t="str">
        <f>IF(AI7="","",IF(AI7="-","【-】","【"&amp;SUBSTITUTE(TEXT(AI7,"#,##0.00"),"-","△")&amp;"】"))</f>
        <v>【108.07】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7.42</v>
      </c>
      <c r="AT6" s="34" t="str">
        <f>IF(AT7="","",IF(AT7="-","【-】","【"&amp;SUBSTITUTE(TEXT(AT7,"#,##0.00"),"-","△")&amp;"】"))</f>
        <v>【3.09】</v>
      </c>
      <c r="AU6" s="35" t="str">
        <f>IF(AU7="",NA(),AU7)</f>
        <v>-</v>
      </c>
      <c r="AV6" s="35" t="str">
        <f t="shared" ref="AV6:BD6" si="6">IF(AV7="",NA(),AV7)</f>
        <v>-</v>
      </c>
      <c r="AW6" s="35" t="str">
        <f t="shared" si="6"/>
        <v>-</v>
      </c>
      <c r="AX6" s="35" t="str">
        <f t="shared" si="6"/>
        <v>-</v>
      </c>
      <c r="AY6" s="35">
        <f t="shared" si="6"/>
        <v>31.67</v>
      </c>
      <c r="AZ6" s="35" t="str">
        <f t="shared" si="6"/>
        <v>-</v>
      </c>
      <c r="BA6" s="35" t="str">
        <f t="shared" si="6"/>
        <v>-</v>
      </c>
      <c r="BB6" s="35" t="str">
        <f t="shared" si="6"/>
        <v>-</v>
      </c>
      <c r="BC6" s="35" t="str">
        <f t="shared" si="6"/>
        <v>-</v>
      </c>
      <c r="BD6" s="35">
        <f t="shared" si="6"/>
        <v>68.180000000000007</v>
      </c>
      <c r="BE6" s="34" t="str">
        <f>IF(BE7="","",IF(BE7="-","【-】","【"&amp;SUBSTITUTE(TEXT(BE7,"#,##0.00"),"-","△")&amp;"】"))</f>
        <v>【69.54】</v>
      </c>
      <c r="BF6" s="35" t="str">
        <f>IF(BF7="",NA(),BF7)</f>
        <v>-</v>
      </c>
      <c r="BG6" s="35" t="str">
        <f t="shared" ref="BG6:BO6" si="7">IF(BG7="",NA(),BG7)</f>
        <v>-</v>
      </c>
      <c r="BH6" s="35" t="str">
        <f t="shared" si="7"/>
        <v>-</v>
      </c>
      <c r="BI6" s="35" t="str">
        <f t="shared" si="7"/>
        <v>-</v>
      </c>
      <c r="BJ6" s="35">
        <f t="shared" si="7"/>
        <v>2637.11</v>
      </c>
      <c r="BK6" s="35" t="str">
        <f t="shared" si="7"/>
        <v>-</v>
      </c>
      <c r="BL6" s="35" t="str">
        <f t="shared" si="7"/>
        <v>-</v>
      </c>
      <c r="BM6" s="35" t="str">
        <f t="shared" si="7"/>
        <v>-</v>
      </c>
      <c r="BN6" s="35" t="str">
        <f t="shared" si="7"/>
        <v>-</v>
      </c>
      <c r="BO6" s="35">
        <f t="shared" si="7"/>
        <v>847.44</v>
      </c>
      <c r="BP6" s="34" t="str">
        <f>IF(BP7="","",IF(BP7="-","【-】","【"&amp;SUBSTITUTE(TEXT(BP7,"#,##0.00"),"-","△")&amp;"】"))</f>
        <v>【682.51】</v>
      </c>
      <c r="BQ6" s="35" t="str">
        <f>IF(BQ7="",NA(),BQ7)</f>
        <v>-</v>
      </c>
      <c r="BR6" s="35" t="str">
        <f t="shared" ref="BR6:BZ6" si="8">IF(BR7="",NA(),BR7)</f>
        <v>-</v>
      </c>
      <c r="BS6" s="35" t="str">
        <f t="shared" si="8"/>
        <v>-</v>
      </c>
      <c r="BT6" s="35" t="str">
        <f t="shared" si="8"/>
        <v>-</v>
      </c>
      <c r="BU6" s="35">
        <f t="shared" si="8"/>
        <v>96.55</v>
      </c>
      <c r="BV6" s="35" t="str">
        <f t="shared" si="8"/>
        <v>-</v>
      </c>
      <c r="BW6" s="35" t="str">
        <f t="shared" si="8"/>
        <v>-</v>
      </c>
      <c r="BX6" s="35" t="str">
        <f t="shared" si="8"/>
        <v>-</v>
      </c>
      <c r="BY6" s="35" t="str">
        <f t="shared" si="8"/>
        <v>-</v>
      </c>
      <c r="BZ6" s="35">
        <f t="shared" si="8"/>
        <v>94.69</v>
      </c>
      <c r="CA6" s="34" t="str">
        <f>IF(CA7="","",IF(CA7="-","【-】","【"&amp;SUBSTITUTE(TEXT(CA7,"#,##0.00"),"-","△")&amp;"】"))</f>
        <v>【100.34】</v>
      </c>
      <c r="CB6" s="35" t="str">
        <f>IF(CB7="",NA(),CB7)</f>
        <v>-</v>
      </c>
      <c r="CC6" s="35" t="str">
        <f t="shared" ref="CC6:CK6" si="9">IF(CC7="",NA(),CC7)</f>
        <v>-</v>
      </c>
      <c r="CD6" s="35" t="str">
        <f t="shared" si="9"/>
        <v>-</v>
      </c>
      <c r="CE6" s="35" t="str">
        <f t="shared" si="9"/>
        <v>-</v>
      </c>
      <c r="CF6" s="35">
        <f t="shared" si="9"/>
        <v>150</v>
      </c>
      <c r="CG6" s="35" t="str">
        <f t="shared" si="9"/>
        <v>-</v>
      </c>
      <c r="CH6" s="35" t="str">
        <f t="shared" si="9"/>
        <v>-</v>
      </c>
      <c r="CI6" s="35" t="str">
        <f t="shared" si="9"/>
        <v>-</v>
      </c>
      <c r="CJ6" s="35" t="str">
        <f t="shared" si="9"/>
        <v>-</v>
      </c>
      <c r="CK6" s="35">
        <f t="shared" si="9"/>
        <v>159.78</v>
      </c>
      <c r="CL6" s="34" t="str">
        <f>IF(CL7="","",IF(CL7="-","【-】","【"&amp;SUBSTITUTE(TEXT(CL7,"#,##0.00"),"-","△")&amp;"】"))</f>
        <v>【136.15】</v>
      </c>
      <c r="CM6" s="35" t="str">
        <f>IF(CM7="",NA(),CM7)</f>
        <v>-</v>
      </c>
      <c r="CN6" s="35" t="str">
        <f t="shared" ref="CN6:CV6" si="10">IF(CN7="",NA(),CN7)</f>
        <v>-</v>
      </c>
      <c r="CO6" s="35" t="str">
        <f t="shared" si="10"/>
        <v>-</v>
      </c>
      <c r="CP6" s="35" t="str">
        <f t="shared" si="10"/>
        <v>-</v>
      </c>
      <c r="CQ6" s="35">
        <f t="shared" si="10"/>
        <v>61.1</v>
      </c>
      <c r="CR6" s="35" t="str">
        <f t="shared" si="10"/>
        <v>-</v>
      </c>
      <c r="CS6" s="35" t="str">
        <f t="shared" si="10"/>
        <v>-</v>
      </c>
      <c r="CT6" s="35" t="str">
        <f t="shared" si="10"/>
        <v>-</v>
      </c>
      <c r="CU6" s="35" t="str">
        <f t="shared" si="10"/>
        <v>-</v>
      </c>
      <c r="CV6" s="35">
        <f t="shared" si="10"/>
        <v>68.31</v>
      </c>
      <c r="CW6" s="34" t="str">
        <f>IF(CW7="","",IF(CW7="-","【-】","【"&amp;SUBSTITUTE(TEXT(CW7,"#,##0.00"),"-","△")&amp;"】"))</f>
        <v>【59.64】</v>
      </c>
      <c r="CX6" s="35" t="str">
        <f>IF(CX7="",NA(),CX7)</f>
        <v>-</v>
      </c>
      <c r="CY6" s="35" t="str">
        <f t="shared" ref="CY6:DG6" si="11">IF(CY7="",NA(),CY7)</f>
        <v>-</v>
      </c>
      <c r="CZ6" s="35" t="str">
        <f t="shared" si="11"/>
        <v>-</v>
      </c>
      <c r="DA6" s="35" t="str">
        <f t="shared" si="11"/>
        <v>-</v>
      </c>
      <c r="DB6" s="35">
        <f t="shared" si="11"/>
        <v>91.53</v>
      </c>
      <c r="DC6" s="35" t="str">
        <f t="shared" si="11"/>
        <v>-</v>
      </c>
      <c r="DD6" s="35" t="str">
        <f t="shared" si="11"/>
        <v>-</v>
      </c>
      <c r="DE6" s="35" t="str">
        <f t="shared" si="11"/>
        <v>-</v>
      </c>
      <c r="DF6" s="35" t="str">
        <f t="shared" si="11"/>
        <v>-</v>
      </c>
      <c r="DG6" s="35">
        <f t="shared" si="11"/>
        <v>92.62</v>
      </c>
      <c r="DH6" s="34" t="str">
        <f>IF(DH7="","",IF(DH7="-","【-】","【"&amp;SUBSTITUTE(TEXT(DH7,"#,##0.00"),"-","△")&amp;"】"))</f>
        <v>【95.35】</v>
      </c>
      <c r="DI6" s="35" t="str">
        <f>IF(DI7="",NA(),DI7)</f>
        <v>-</v>
      </c>
      <c r="DJ6" s="35" t="str">
        <f t="shared" ref="DJ6:DR6" si="12">IF(DJ7="",NA(),DJ7)</f>
        <v>-</v>
      </c>
      <c r="DK6" s="35" t="str">
        <f t="shared" si="12"/>
        <v>-</v>
      </c>
      <c r="DL6" s="35" t="str">
        <f t="shared" si="12"/>
        <v>-</v>
      </c>
      <c r="DM6" s="35">
        <f t="shared" si="12"/>
        <v>3.91</v>
      </c>
      <c r="DN6" s="35" t="str">
        <f t="shared" si="12"/>
        <v>-</v>
      </c>
      <c r="DO6" s="35" t="str">
        <f t="shared" si="12"/>
        <v>-</v>
      </c>
      <c r="DP6" s="35" t="str">
        <f t="shared" si="12"/>
        <v>-</v>
      </c>
      <c r="DQ6" s="35" t="str">
        <f t="shared" si="12"/>
        <v>-</v>
      </c>
      <c r="DR6" s="35">
        <f t="shared" si="12"/>
        <v>26.36</v>
      </c>
      <c r="DS6" s="34" t="str">
        <f>IF(DS7="","",IF(DS7="-","【-】","【"&amp;SUBSTITUTE(TEXT(DS7,"#,##0.00"),"-","△")&amp;"】"))</f>
        <v>【38.57】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1.43</v>
      </c>
      <c r="ED6" s="34" t="str">
        <f>IF(ED7="","",IF(ED7="-","【-】","【"&amp;SUBSTITUTE(TEXT(ED7,"#,##0.00"),"-","△")&amp;"】"))</f>
        <v>【5.90】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0.09</v>
      </c>
      <c r="EO6" s="34" t="str">
        <f>IF(EO7="","",IF(EO7="-","【-】","【"&amp;SUBSTITUTE(TEXT(EO7,"#,##0.00"),"-","△")&amp;"】"))</f>
        <v>【0.22】</v>
      </c>
    </row>
    <row r="7" spans="1:148" s="36" customFormat="1" x14ac:dyDescent="0.15">
      <c r="A7" s="28"/>
      <c r="B7" s="37">
        <v>2019</v>
      </c>
      <c r="C7" s="37">
        <v>382051</v>
      </c>
      <c r="D7" s="37">
        <v>46</v>
      </c>
      <c r="E7" s="37">
        <v>17</v>
      </c>
      <c r="F7" s="37">
        <v>1</v>
      </c>
      <c r="G7" s="37">
        <v>0</v>
      </c>
      <c r="H7" s="37" t="s">
        <v>96</v>
      </c>
      <c r="I7" s="37" t="s">
        <v>97</v>
      </c>
      <c r="J7" s="37" t="s">
        <v>98</v>
      </c>
      <c r="K7" s="37" t="s">
        <v>99</v>
      </c>
      <c r="L7" s="37" t="s">
        <v>100</v>
      </c>
      <c r="M7" s="37" t="s">
        <v>101</v>
      </c>
      <c r="N7" s="38" t="s">
        <v>102</v>
      </c>
      <c r="O7" s="38">
        <v>46.27</v>
      </c>
      <c r="P7" s="38">
        <v>63.74</v>
      </c>
      <c r="Q7" s="38">
        <v>75.8</v>
      </c>
      <c r="R7" s="38">
        <v>2475</v>
      </c>
      <c r="S7" s="38">
        <v>118970</v>
      </c>
      <c r="T7" s="38">
        <v>234.5</v>
      </c>
      <c r="U7" s="38">
        <v>507.33</v>
      </c>
      <c r="V7" s="38">
        <v>75542</v>
      </c>
      <c r="W7" s="38">
        <v>20.63</v>
      </c>
      <c r="X7" s="38">
        <v>3661.75</v>
      </c>
      <c r="Y7" s="38" t="s">
        <v>102</v>
      </c>
      <c r="Z7" s="38" t="s">
        <v>102</v>
      </c>
      <c r="AA7" s="38" t="s">
        <v>102</v>
      </c>
      <c r="AB7" s="38" t="s">
        <v>102</v>
      </c>
      <c r="AC7" s="38">
        <v>105.94</v>
      </c>
      <c r="AD7" s="38" t="s">
        <v>102</v>
      </c>
      <c r="AE7" s="38" t="s">
        <v>102</v>
      </c>
      <c r="AF7" s="38" t="s">
        <v>102</v>
      </c>
      <c r="AG7" s="38" t="s">
        <v>102</v>
      </c>
      <c r="AH7" s="38">
        <v>106.99</v>
      </c>
      <c r="AI7" s="38">
        <v>108.07</v>
      </c>
      <c r="AJ7" s="38" t="s">
        <v>102</v>
      </c>
      <c r="AK7" s="38" t="s">
        <v>102</v>
      </c>
      <c r="AL7" s="38" t="s">
        <v>102</v>
      </c>
      <c r="AM7" s="38" t="s">
        <v>102</v>
      </c>
      <c r="AN7" s="38">
        <v>0</v>
      </c>
      <c r="AO7" s="38" t="s">
        <v>102</v>
      </c>
      <c r="AP7" s="38" t="s">
        <v>102</v>
      </c>
      <c r="AQ7" s="38" t="s">
        <v>102</v>
      </c>
      <c r="AR7" s="38" t="s">
        <v>102</v>
      </c>
      <c r="AS7" s="38">
        <v>7.42</v>
      </c>
      <c r="AT7" s="38">
        <v>3.09</v>
      </c>
      <c r="AU7" s="38" t="s">
        <v>102</v>
      </c>
      <c r="AV7" s="38" t="s">
        <v>102</v>
      </c>
      <c r="AW7" s="38" t="s">
        <v>102</v>
      </c>
      <c r="AX7" s="38" t="s">
        <v>102</v>
      </c>
      <c r="AY7" s="38">
        <v>31.67</v>
      </c>
      <c r="AZ7" s="38" t="s">
        <v>102</v>
      </c>
      <c r="BA7" s="38" t="s">
        <v>102</v>
      </c>
      <c r="BB7" s="38" t="s">
        <v>102</v>
      </c>
      <c r="BC7" s="38" t="s">
        <v>102</v>
      </c>
      <c r="BD7" s="38">
        <v>68.180000000000007</v>
      </c>
      <c r="BE7" s="38">
        <v>69.540000000000006</v>
      </c>
      <c r="BF7" s="38" t="s">
        <v>102</v>
      </c>
      <c r="BG7" s="38" t="s">
        <v>102</v>
      </c>
      <c r="BH7" s="38" t="s">
        <v>102</v>
      </c>
      <c r="BI7" s="38" t="s">
        <v>102</v>
      </c>
      <c r="BJ7" s="38">
        <v>2637.11</v>
      </c>
      <c r="BK7" s="38" t="s">
        <v>102</v>
      </c>
      <c r="BL7" s="38" t="s">
        <v>102</v>
      </c>
      <c r="BM7" s="38" t="s">
        <v>102</v>
      </c>
      <c r="BN7" s="38" t="s">
        <v>102</v>
      </c>
      <c r="BO7" s="38">
        <v>847.44</v>
      </c>
      <c r="BP7" s="38">
        <v>682.51</v>
      </c>
      <c r="BQ7" s="38" t="s">
        <v>102</v>
      </c>
      <c r="BR7" s="38" t="s">
        <v>102</v>
      </c>
      <c r="BS7" s="38" t="s">
        <v>102</v>
      </c>
      <c r="BT7" s="38" t="s">
        <v>102</v>
      </c>
      <c r="BU7" s="38">
        <v>96.55</v>
      </c>
      <c r="BV7" s="38" t="s">
        <v>102</v>
      </c>
      <c r="BW7" s="38" t="s">
        <v>102</v>
      </c>
      <c r="BX7" s="38" t="s">
        <v>102</v>
      </c>
      <c r="BY7" s="38" t="s">
        <v>102</v>
      </c>
      <c r="BZ7" s="38">
        <v>94.69</v>
      </c>
      <c r="CA7" s="38">
        <v>100.34</v>
      </c>
      <c r="CB7" s="38" t="s">
        <v>102</v>
      </c>
      <c r="CC7" s="38" t="s">
        <v>102</v>
      </c>
      <c r="CD7" s="38" t="s">
        <v>102</v>
      </c>
      <c r="CE7" s="38" t="s">
        <v>102</v>
      </c>
      <c r="CF7" s="38">
        <v>150</v>
      </c>
      <c r="CG7" s="38" t="s">
        <v>102</v>
      </c>
      <c r="CH7" s="38" t="s">
        <v>102</v>
      </c>
      <c r="CI7" s="38" t="s">
        <v>102</v>
      </c>
      <c r="CJ7" s="38" t="s">
        <v>102</v>
      </c>
      <c r="CK7" s="38">
        <v>159.78</v>
      </c>
      <c r="CL7" s="38">
        <v>136.15</v>
      </c>
      <c r="CM7" s="38" t="s">
        <v>102</v>
      </c>
      <c r="CN7" s="38" t="s">
        <v>102</v>
      </c>
      <c r="CO7" s="38" t="s">
        <v>102</v>
      </c>
      <c r="CP7" s="38" t="s">
        <v>102</v>
      </c>
      <c r="CQ7" s="38">
        <v>61.1</v>
      </c>
      <c r="CR7" s="38" t="s">
        <v>102</v>
      </c>
      <c r="CS7" s="38" t="s">
        <v>102</v>
      </c>
      <c r="CT7" s="38" t="s">
        <v>102</v>
      </c>
      <c r="CU7" s="38" t="s">
        <v>102</v>
      </c>
      <c r="CV7" s="38">
        <v>68.31</v>
      </c>
      <c r="CW7" s="38">
        <v>59.64</v>
      </c>
      <c r="CX7" s="38" t="s">
        <v>102</v>
      </c>
      <c r="CY7" s="38" t="s">
        <v>102</v>
      </c>
      <c r="CZ7" s="38" t="s">
        <v>102</v>
      </c>
      <c r="DA7" s="38" t="s">
        <v>102</v>
      </c>
      <c r="DB7" s="38">
        <v>91.53</v>
      </c>
      <c r="DC7" s="38" t="s">
        <v>102</v>
      </c>
      <c r="DD7" s="38" t="s">
        <v>102</v>
      </c>
      <c r="DE7" s="38" t="s">
        <v>102</v>
      </c>
      <c r="DF7" s="38" t="s">
        <v>102</v>
      </c>
      <c r="DG7" s="38">
        <v>92.62</v>
      </c>
      <c r="DH7" s="38">
        <v>95.35</v>
      </c>
      <c r="DI7" s="38" t="s">
        <v>102</v>
      </c>
      <c r="DJ7" s="38" t="s">
        <v>102</v>
      </c>
      <c r="DK7" s="38" t="s">
        <v>102</v>
      </c>
      <c r="DL7" s="38" t="s">
        <v>102</v>
      </c>
      <c r="DM7" s="38">
        <v>3.91</v>
      </c>
      <c r="DN7" s="38" t="s">
        <v>102</v>
      </c>
      <c r="DO7" s="38" t="s">
        <v>102</v>
      </c>
      <c r="DP7" s="38" t="s">
        <v>102</v>
      </c>
      <c r="DQ7" s="38" t="s">
        <v>102</v>
      </c>
      <c r="DR7" s="38">
        <v>26.36</v>
      </c>
      <c r="DS7" s="38">
        <v>38.57</v>
      </c>
      <c r="DT7" s="38" t="s">
        <v>102</v>
      </c>
      <c r="DU7" s="38" t="s">
        <v>102</v>
      </c>
      <c r="DV7" s="38" t="s">
        <v>102</v>
      </c>
      <c r="DW7" s="38" t="s">
        <v>102</v>
      </c>
      <c r="DX7" s="38">
        <v>0</v>
      </c>
      <c r="DY7" s="38" t="s">
        <v>102</v>
      </c>
      <c r="DZ7" s="38" t="s">
        <v>102</v>
      </c>
      <c r="EA7" s="38" t="s">
        <v>102</v>
      </c>
      <c r="EB7" s="38" t="s">
        <v>102</v>
      </c>
      <c r="EC7" s="38">
        <v>1.43</v>
      </c>
      <c r="ED7" s="38">
        <v>5.9</v>
      </c>
      <c r="EE7" s="38" t="s">
        <v>102</v>
      </c>
      <c r="EF7" s="38" t="s">
        <v>102</v>
      </c>
      <c r="EG7" s="38" t="s">
        <v>102</v>
      </c>
      <c r="EH7" s="38" t="s">
        <v>102</v>
      </c>
      <c r="EI7" s="38">
        <v>0</v>
      </c>
      <c r="EJ7" s="38" t="s">
        <v>102</v>
      </c>
      <c r="EK7" s="38" t="s">
        <v>102</v>
      </c>
      <c r="EL7" s="38" t="s">
        <v>102</v>
      </c>
      <c r="EM7" s="38" t="s">
        <v>102</v>
      </c>
      <c r="EN7" s="38">
        <v>0.09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2021-02-02T07:05:33Z</cp:lastPrinted>
  <dcterms:created xsi:type="dcterms:W3CDTF">2020-12-04T02:29:59Z</dcterms:created>
  <dcterms:modified xsi:type="dcterms:W3CDTF">2021-02-02T07:10:38Z</dcterms:modified>
  <cp:category/>
</cp:coreProperties>
</file>