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移行データ（データ）\77 調査・報告・通知・なんかの会関係\県より\2021.01.15.公営企業に係る「経営比較分析表（令和元年度決算）」の分析について\"/>
    </mc:Choice>
  </mc:AlternateContent>
  <xr:revisionPtr revIDLastSave="0" documentId="13_ncr:1_{5A2B0457-AEE3-437C-AF73-95696B37A937}" xr6:coauthVersionLast="43" xr6:coauthVersionMax="43" xr10:uidLastSave="{00000000-0000-0000-0000-000000000000}"/>
  <workbookProtection workbookAlgorithmName="SHA-512" workbookHashValue="LAXSA5iB8dQVEl+a3OfN7AjtLmjx4EEuR6pT7VREh9D/xsZ47QrBJQ+h6AA8zps5T/B24KTNDQBrRONYptHalw==" workbookSaltValue="Jrro0iCYztB8bc0LRuSnxw==" workbookSpinCount="100000" lockStructure="1"/>
  <bookViews>
    <workbookView xWindow="-120" yWindow="-120" windowWidth="38640" windowHeight="2124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AT8" i="4" s="1"/>
  <c r="R6" i="5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K85" i="4"/>
  <c r="J85" i="4"/>
  <c r="I85" i="4"/>
  <c r="H85" i="4"/>
  <c r="E85" i="4"/>
  <c r="BB10" i="4"/>
  <c r="AT10" i="4"/>
  <c r="AL10" i="4"/>
  <c r="AL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<sst xmlns="http://schemas.openxmlformats.org/spreadsheetml/2006/main" count="228" uniqueCount="113">
  <si>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</si>
  <si>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</si>
  <si>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</si>
  <si>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</si>
  <si>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</si>
  <si>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</si>
  <si>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</si>
  <si>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</si>
  <si>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</si>
  <si>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</si>
  <si>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</si>
  <si>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</si>
  <si>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</si>
  <si>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</si>
  <si>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</si>
  <si>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</si>
  <si>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</si>
  <si>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</si>
  <si>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</si>
  <si>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</si>
  <si>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</si>
  <si>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</si>
  <si>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</si>
  <si>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</si>
  <si>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</si>
  <si>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</si>
  <si>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</si>
  <si>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</si>
  <si>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</si>
  <si>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</si>
  <si>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</si>
  <si>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</si>
  <si>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</si>
  <si>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</si>
  <si>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</si>
  <si>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</si>
  <si>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</si>
  <si>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</si>
  <si>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</si>
  <si>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</si>
  <si>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</si>
  <si>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</si>
  <si>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</si>
  <si>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</si>
  <si>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</si>
  <si>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</si>
  <si>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</si>
  <si>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</si>
  <si>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</si>
  <si>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</si>
  <si>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</si>
  <si>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</si>
  <si>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</si>
  <si>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</si>
  <si>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</si>
  <si>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</si>
  <si>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</si>
  <si>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</si>
  <si>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</si>
  <si>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</si>
  <si>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</si>
  <si>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</si>
  <si>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</si>
  <si>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</si>
  <si>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</si>
  <si>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</si>
  <si>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</si>
  <si>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</si>
  <si>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</si>
  <si>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</si>
  <si>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</si>
  <si>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</si>
  <si>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</si>
  <si>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</si>
  <si>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</si>
  <si>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</si>
  <si>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</si>
  <si>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</si>
  <si>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</si>
  <si>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</si>
  <si>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</si>
  <si>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</si>
  <si>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</si>
  <si>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</si>
  <si>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</si>
  <si>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</si>
  <si>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</si>
  <si>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</si>
  <si>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</si>
  <si>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</si>
  <si>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</si>
  <si>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</si>
  <si>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大洲市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</si>
  <si>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</si>
  <si>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</si>
  <si>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</si>
  <si>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</si>
  <si>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</si>
  <si>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</si>
  <si>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</si>
  <si>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</si>
  <si>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</si>
  <si>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</si>
  <si>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</si>
  <si>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</si>
  <si>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</si>
  <si>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</si>
  <si>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</si>
  <si>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</si>
  <si>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</si>
  <si>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『①有形固定資産減価償却率』は平均値を超えているが、施設更新により数値は減少し改善方向となった。『②管路経年化率』は平均値を大きく超えており、管路事故・漏水量の増加発生リスクが高まっている。『③管路更新率』は平均値を上回るペースで更新を行っているが、管路経年化率も考慮した更新を行っていく必要がある。</t>
    <rPh sb="3" eb="5">
      <t>ユウケイ</t>
    </rPh>
    <rPh sb="5" eb="7">
      <t>コテイ</t>
    </rPh>
    <rPh sb="7" eb="9">
      <t>シサン</t>
    </rPh>
    <rPh sb="9" eb="11">
      <t>ゲンカ</t>
    </rPh>
    <rPh sb="11" eb="13">
      <t>ショウキャク</t>
    </rPh>
    <rPh sb="13" eb="14">
      <t>リツ</t>
    </rPh>
    <rPh sb="16" eb="18">
      <t>ヘイキン</t>
    </rPh>
    <rPh sb="18" eb="19">
      <t>チ</t>
    </rPh>
    <rPh sb="20" eb="21">
      <t>コ</t>
    </rPh>
    <rPh sb="27" eb="29">
      <t>シセツ</t>
    </rPh>
    <rPh sb="29" eb="31">
      <t>コウシン</t>
    </rPh>
    <rPh sb="34" eb="36">
      <t>スウチ</t>
    </rPh>
    <rPh sb="37" eb="39">
      <t>ゲンショウ</t>
    </rPh>
    <rPh sb="40" eb="42">
      <t>カイゼン</t>
    </rPh>
    <rPh sb="42" eb="44">
      <t>ホウコウ</t>
    </rPh>
    <rPh sb="51" eb="53">
      <t>カンロ</t>
    </rPh>
    <rPh sb="53" eb="56">
      <t>ケイネンカ</t>
    </rPh>
    <rPh sb="56" eb="57">
      <t>リツ</t>
    </rPh>
    <rPh sb="59" eb="62">
      <t>ヘイキンチ</t>
    </rPh>
    <rPh sb="63" eb="64">
      <t>オオ</t>
    </rPh>
    <rPh sb="66" eb="67">
      <t>コ</t>
    </rPh>
    <rPh sb="72" eb="74">
      <t>カンロ</t>
    </rPh>
    <rPh sb="74" eb="76">
      <t>ジコ</t>
    </rPh>
    <rPh sb="77" eb="79">
      <t>ロウスイ</t>
    </rPh>
    <rPh sb="79" eb="80">
      <t>リョウ</t>
    </rPh>
    <rPh sb="81" eb="83">
      <t>ゾウカ</t>
    </rPh>
    <rPh sb="83" eb="85">
      <t>ハッセイ</t>
    </rPh>
    <rPh sb="89" eb="90">
      <t>タカ</t>
    </rPh>
    <rPh sb="98" eb="100">
      <t>カンロ</t>
    </rPh>
    <rPh sb="100" eb="102">
      <t>コウシン</t>
    </rPh>
    <rPh sb="102" eb="103">
      <t>リツ</t>
    </rPh>
    <rPh sb="105" eb="108">
      <t>ヘイキンチ</t>
    </rPh>
    <rPh sb="109" eb="111">
      <t>ウワマワ</t>
    </rPh>
    <rPh sb="116" eb="118">
      <t>コウシン</t>
    </rPh>
    <rPh sb="119" eb="120">
      <t>オコナ</t>
    </rPh>
    <rPh sb="126" eb="128">
      <t>カンロ</t>
    </rPh>
    <rPh sb="128" eb="131">
      <t>ケイネンカ</t>
    </rPh>
    <rPh sb="131" eb="132">
      <t>リツ</t>
    </rPh>
    <rPh sb="133" eb="135">
      <t>コウリョ</t>
    </rPh>
    <rPh sb="137" eb="139">
      <t>コウシン</t>
    </rPh>
    <rPh sb="140" eb="141">
      <t>オコナ</t>
    </rPh>
    <rPh sb="145" eb="147">
      <t>ヒツヨウ</t>
    </rPh>
    <phoneticPr fontId="4"/>
  </si>
  <si>
    <t>　『①経常収支比率』は固定資産除却費や施設修繕等の費用増加、給水収益の減少により、平成28年度をピークに減少傾向となっており、平均値に比べて低い数値となっている。
　『③流動比率』は100％を大きく上回り財務の安全性は確保されている。『④企業債残高対給水収益比率』は増加傾向にあり、投資規模の増加と給水収益の減少によるものである。『⑤料金回収率』は100％を下回り、関連している『⑥給水原価』が大きく増加したためで、有収水量の減少が大きな要因である。『⑦施設利用率』は減少し、施設に余力がある状態となっている。
　『⑧有収率』は約1ポイント増加したが、依然として低い数値となっており、引き続き漏水調査や老朽管更新に取り組み、有収率の改善に努める必要がある。</t>
    <rPh sb="3" eb="5">
      <t>ケイジョウ</t>
    </rPh>
    <rPh sb="5" eb="7">
      <t>シュウシ</t>
    </rPh>
    <rPh sb="7" eb="9">
      <t>ヒリツ</t>
    </rPh>
    <rPh sb="11" eb="13">
      <t>コテイ</t>
    </rPh>
    <rPh sb="13" eb="15">
      <t>シサン</t>
    </rPh>
    <rPh sb="15" eb="17">
      <t>ジョキャク</t>
    </rPh>
    <rPh sb="17" eb="18">
      <t>ヒ</t>
    </rPh>
    <rPh sb="19" eb="21">
      <t>シセツ</t>
    </rPh>
    <rPh sb="21" eb="23">
      <t>シュウゼン</t>
    </rPh>
    <rPh sb="23" eb="24">
      <t>トウ</t>
    </rPh>
    <rPh sb="25" eb="27">
      <t>ヒヨウ</t>
    </rPh>
    <rPh sb="27" eb="29">
      <t>ゾウカ</t>
    </rPh>
    <rPh sb="30" eb="32">
      <t>キュウスイ</t>
    </rPh>
    <rPh sb="32" eb="34">
      <t>シュウエキ</t>
    </rPh>
    <rPh sb="35" eb="37">
      <t>ゲンショウ</t>
    </rPh>
    <rPh sb="41" eb="43">
      <t>ヘイセイ</t>
    </rPh>
    <rPh sb="45" eb="47">
      <t>ネンド</t>
    </rPh>
    <rPh sb="52" eb="54">
      <t>ゲンショウ</t>
    </rPh>
    <rPh sb="54" eb="56">
      <t>ケイコウ</t>
    </rPh>
    <rPh sb="63" eb="65">
      <t>ヘイキン</t>
    </rPh>
    <rPh sb="65" eb="66">
      <t>チ</t>
    </rPh>
    <rPh sb="67" eb="68">
      <t>クラ</t>
    </rPh>
    <rPh sb="70" eb="71">
      <t>ヒク</t>
    </rPh>
    <rPh sb="72" eb="74">
      <t>スウチ</t>
    </rPh>
    <rPh sb="85" eb="87">
      <t>リュウドウ</t>
    </rPh>
    <rPh sb="87" eb="89">
      <t>ヒリツ</t>
    </rPh>
    <rPh sb="102" eb="104">
      <t>ザイム</t>
    </rPh>
    <rPh sb="105" eb="108">
      <t>アンゼンセイ</t>
    </rPh>
    <rPh sb="109" eb="111">
      <t>カクホ</t>
    </rPh>
    <rPh sb="119" eb="121">
      <t>キギョウ</t>
    </rPh>
    <rPh sb="121" eb="122">
      <t>サイ</t>
    </rPh>
    <rPh sb="122" eb="124">
      <t>ザンダカ</t>
    </rPh>
    <rPh sb="124" eb="125">
      <t>タイ</t>
    </rPh>
    <rPh sb="125" eb="127">
      <t>キュウスイ</t>
    </rPh>
    <rPh sb="127" eb="129">
      <t>シュウエキ</t>
    </rPh>
    <rPh sb="129" eb="131">
      <t>ヒリツ</t>
    </rPh>
    <rPh sb="133" eb="135">
      <t>ゾウカ</t>
    </rPh>
    <rPh sb="135" eb="137">
      <t>ケイコウ</t>
    </rPh>
    <rPh sb="141" eb="143">
      <t>トウシ</t>
    </rPh>
    <rPh sb="143" eb="145">
      <t>キボ</t>
    </rPh>
    <rPh sb="146" eb="148">
      <t>ゾウカ</t>
    </rPh>
    <rPh sb="149" eb="151">
      <t>キュウスイ</t>
    </rPh>
    <rPh sb="151" eb="153">
      <t>シュウエキ</t>
    </rPh>
    <rPh sb="154" eb="156">
      <t>ゲンショウ</t>
    </rPh>
    <rPh sb="167" eb="169">
      <t>リョウキン</t>
    </rPh>
    <rPh sb="169" eb="171">
      <t>カイシュウ</t>
    </rPh>
    <rPh sb="171" eb="172">
      <t>リツ</t>
    </rPh>
    <rPh sb="179" eb="181">
      <t>シタマワ</t>
    </rPh>
    <rPh sb="183" eb="185">
      <t>カンレン</t>
    </rPh>
    <rPh sb="191" eb="193">
      <t>キュウスイ</t>
    </rPh>
    <rPh sb="193" eb="195">
      <t>ゲンカ</t>
    </rPh>
    <rPh sb="197" eb="198">
      <t>オオ</t>
    </rPh>
    <rPh sb="200" eb="202">
      <t>ゾウカ</t>
    </rPh>
    <rPh sb="208" eb="210">
      <t>ユウシュウ</t>
    </rPh>
    <rPh sb="210" eb="212">
      <t>スイリョウ</t>
    </rPh>
    <rPh sb="213" eb="215">
      <t>ゲンショウ</t>
    </rPh>
    <rPh sb="216" eb="217">
      <t>オオ</t>
    </rPh>
    <rPh sb="219" eb="221">
      <t>ヨウイン</t>
    </rPh>
    <rPh sb="227" eb="229">
      <t>シセツ</t>
    </rPh>
    <rPh sb="229" eb="231">
      <t>リヨウ</t>
    </rPh>
    <rPh sb="231" eb="232">
      <t>リツ</t>
    </rPh>
    <rPh sb="234" eb="236">
      <t>ゲンショウ</t>
    </rPh>
    <rPh sb="238" eb="240">
      <t>シセツ</t>
    </rPh>
    <rPh sb="241" eb="243">
      <t>ヨリョク</t>
    </rPh>
    <rPh sb="246" eb="248">
      <t>ジョウタイ</t>
    </rPh>
    <rPh sb="259" eb="262">
      <t>ユウシュウリツ</t>
    </rPh>
    <rPh sb="264" eb="265">
      <t>ヤク</t>
    </rPh>
    <rPh sb="270" eb="272">
      <t>ゾウカ</t>
    </rPh>
    <rPh sb="276" eb="278">
      <t>イゼン</t>
    </rPh>
    <rPh sb="281" eb="282">
      <t>ヒク</t>
    </rPh>
    <rPh sb="283" eb="285">
      <t>スウチ</t>
    </rPh>
    <rPh sb="292" eb="293">
      <t>ヒ</t>
    </rPh>
    <rPh sb="294" eb="295">
      <t>ツヅ</t>
    </rPh>
    <rPh sb="296" eb="298">
      <t>ロウスイ</t>
    </rPh>
    <rPh sb="298" eb="300">
      <t>チョウサ</t>
    </rPh>
    <rPh sb="301" eb="303">
      <t>ロウキュウ</t>
    </rPh>
    <rPh sb="303" eb="304">
      <t>カン</t>
    </rPh>
    <rPh sb="304" eb="306">
      <t>コウシン</t>
    </rPh>
    <rPh sb="307" eb="308">
      <t>ト</t>
    </rPh>
    <rPh sb="309" eb="310">
      <t>ク</t>
    </rPh>
    <rPh sb="312" eb="315">
      <t>ユウシュウリツ</t>
    </rPh>
    <rPh sb="316" eb="318">
      <t>カイゼン</t>
    </rPh>
    <rPh sb="319" eb="320">
      <t>ツト</t>
    </rPh>
    <rPh sb="322" eb="324">
      <t>ヒツヨウ</t>
    </rPh>
    <phoneticPr fontId="4"/>
  </si>
  <si>
    <t>　経営状態は健全であると判断できるが、企業債残高の削減、給水収益の確保、施設規模の適正化、計画的な老朽施設の更新等の課題が浮き彫りとなっている。
　今後も人口減少をはじめ、様々な課題に対応しつつ安心安全な水を、災害にも負けず持続的に供給するため、アセットマネジメント、経営戦略に基づき計画的な取り組みを行うこととしている。</t>
    <rPh sb="1" eb="3">
      <t>ケイエイ</t>
    </rPh>
    <rPh sb="3" eb="5">
      <t>ジョウタイ</t>
    </rPh>
    <rPh sb="6" eb="8">
      <t>ケンゼン</t>
    </rPh>
    <rPh sb="12" eb="14">
      <t>ハンダン</t>
    </rPh>
    <rPh sb="19" eb="21">
      <t>キギョウ</t>
    </rPh>
    <rPh sb="21" eb="22">
      <t>サイ</t>
    </rPh>
    <rPh sb="22" eb="24">
      <t>ザンダカ</t>
    </rPh>
    <rPh sb="25" eb="27">
      <t>サクゲン</t>
    </rPh>
    <rPh sb="28" eb="30">
      <t>キュウスイ</t>
    </rPh>
    <rPh sb="30" eb="32">
      <t>シュウエキ</t>
    </rPh>
    <rPh sb="33" eb="35">
      <t>カクホ</t>
    </rPh>
    <rPh sb="36" eb="38">
      <t>シセツ</t>
    </rPh>
    <rPh sb="38" eb="40">
      <t>キボ</t>
    </rPh>
    <rPh sb="41" eb="44">
      <t>テキセイカ</t>
    </rPh>
    <rPh sb="45" eb="48">
      <t>ケイカクテキ</t>
    </rPh>
    <rPh sb="49" eb="51">
      <t>ロウキュウ</t>
    </rPh>
    <rPh sb="51" eb="53">
      <t>シセツ</t>
    </rPh>
    <rPh sb="54" eb="56">
      <t>コウシン</t>
    </rPh>
    <rPh sb="56" eb="57">
      <t>トウ</t>
    </rPh>
    <rPh sb="58" eb="60">
      <t>カダイ</t>
    </rPh>
    <rPh sb="61" eb="62">
      <t>ウ</t>
    </rPh>
    <rPh sb="63" eb="64">
      <t>ボ</t>
    </rPh>
    <rPh sb="74" eb="76">
      <t>コンゴ</t>
    </rPh>
    <rPh sb="77" eb="79">
      <t>ジンコウ</t>
    </rPh>
    <rPh sb="79" eb="81">
      <t>ゲンショウ</t>
    </rPh>
    <rPh sb="86" eb="88">
      <t>サマザマ</t>
    </rPh>
    <rPh sb="89" eb="91">
      <t>カダイ</t>
    </rPh>
    <rPh sb="92" eb="94">
      <t>タイオウ</t>
    </rPh>
    <rPh sb="97" eb="99">
      <t>アンシン</t>
    </rPh>
    <rPh sb="99" eb="101">
      <t>アンゼン</t>
    </rPh>
    <rPh sb="102" eb="103">
      <t>ミズ</t>
    </rPh>
    <rPh sb="105" eb="107">
      <t>サイガイ</t>
    </rPh>
    <rPh sb="109" eb="110">
      <t>マ</t>
    </rPh>
    <rPh sb="112" eb="115">
      <t>ジゾクテキ</t>
    </rPh>
    <rPh sb="116" eb="118">
      <t>キョウキュウ</t>
    </rPh>
    <rPh sb="134" eb="136">
      <t>ケイエイ</t>
    </rPh>
    <rPh sb="136" eb="138">
      <t>センリャク</t>
    </rPh>
    <rPh sb="139" eb="140">
      <t>モト</t>
    </rPh>
    <rPh sb="142" eb="144">
      <t>ケイカク</t>
    </rPh>
    <rPh sb="144" eb="145">
      <t>テキ</t>
    </rPh>
    <rPh sb="146" eb="147">
      <t>ト</t>
    </rPh>
    <rPh sb="148" eb="149">
      <t>ク</t>
    </rPh>
    <rPh sb="151" eb="152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</si>
</sst>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1.52</c:v>
                </c:pt>
                <c:pt idx="1">
                  <c:v>1.69</c:v>
                </c:pt>
                <c:pt idx="2">
                  <c:v>1.17</c:v>
                </c:pt>
                <c:pt idx="3">
                  <c:v>1.18</c:v>
                </c:pt>
                <c:pt idx="4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9-45BF-BCF4-813EE00F0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390184"/>
        <c:axId val="44138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0.56000000000000005</c:v>
                </c:pt>
                <c:pt idx="1">
                  <c:v>0.61</c:v>
                </c:pt>
                <c:pt idx="2">
                  <c:v>0.51</c:v>
                </c:pt>
                <c:pt idx="3">
                  <c:v>0.57999999999999996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9-45BF-BCF4-813EE00F0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390184"/>
        <c:axId val="441389008"/>
      </c:lineChart>
      <c:dateAx>
        <c:axId val="4413901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1389008"/>
        <c:crosses val="autoZero"/>
        <c:auto val="1"/>
        <c:lblOffset val="100"/>
        <c:baseTimeUnit val="years"/>
      </c:dateAx>
      <c:valAx>
        <c:axId val="44138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1390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40.36</c:v>
                </c:pt>
                <c:pt idx="1">
                  <c:v>40.07</c:v>
                </c:pt>
                <c:pt idx="2">
                  <c:v>42.42</c:v>
                </c:pt>
                <c:pt idx="3">
                  <c:v>41.29</c:v>
                </c:pt>
                <c:pt idx="4">
                  <c:v>39.56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7-4B3A-8026-360F6A676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475968"/>
        <c:axId val="522476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58.53</c:v>
                </c:pt>
                <c:pt idx="1">
                  <c:v>59.01</c:v>
                </c:pt>
                <c:pt idx="2">
                  <c:v>60.03</c:v>
                </c:pt>
                <c:pt idx="3">
                  <c:v>59.74</c:v>
                </c:pt>
                <c:pt idx="4">
                  <c:v>59.67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7-4B3A-8026-360F6A676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75968"/>
        <c:axId val="522476360"/>
      </c:lineChart>
      <c:dateAx>
        <c:axId val="5224759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22476360"/>
        <c:crosses val="autoZero"/>
        <c:auto val="1"/>
        <c:lblOffset val="100"/>
        <c:baseTimeUnit val="years"/>
      </c:dateAx>
      <c:valAx>
        <c:axId val="522476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2475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76.05</c:v>
                </c:pt>
                <c:pt idx="1">
                  <c:v>76.459999999999994</c:v>
                </c:pt>
                <c:pt idx="2">
                  <c:v>72.37</c:v>
                </c:pt>
                <c:pt idx="3">
                  <c:v>70.84</c:v>
                </c:pt>
                <c:pt idx="4">
                  <c:v>71.89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4-4EEC-9B08-7834C4300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477536"/>
        <c:axId val="522477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85.26</c:v>
                </c:pt>
                <c:pt idx="1">
                  <c:v>85.37</c:v>
                </c:pt>
                <c:pt idx="2">
                  <c:v>84.81</c:v>
                </c:pt>
                <c:pt idx="3">
                  <c:v>84.8</c:v>
                </c:pt>
                <c:pt idx="4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4-4EEC-9B08-7834C4300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77536"/>
        <c:axId val="522477928"/>
      </c:lineChart>
      <c:dateAx>
        <c:axId val="5224775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22477928"/>
        <c:crosses val="autoZero"/>
        <c:auto val="1"/>
        <c:lblOffset val="100"/>
        <c:baseTimeUnit val="years"/>
      </c:dateAx>
      <c:valAx>
        <c:axId val="522477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2477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111.22</c:v>
                </c:pt>
                <c:pt idx="1">
                  <c:v>115.38</c:v>
                </c:pt>
                <c:pt idx="2">
                  <c:v>107.12</c:v>
                </c:pt>
                <c:pt idx="3">
                  <c:v>105.3</c:v>
                </c:pt>
                <c:pt idx="4">
                  <c:v>101.41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7-4E57-9067-61B48DB6D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675608"/>
        <c:axId val="32867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109.64</c:v>
                </c:pt>
                <c:pt idx="1">
                  <c:v>110.95</c:v>
                </c:pt>
                <c:pt idx="2">
                  <c:v>110.68</c:v>
                </c:pt>
                <c:pt idx="3">
                  <c:v>110.66</c:v>
                </c:pt>
                <c:pt idx="4">
                  <c:v>109.01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7-4E57-9067-61B48DB6D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675608"/>
        <c:axId val="328673648"/>
      </c:lineChart>
      <c:dateAx>
        <c:axId val="3286756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28673648"/>
        <c:crosses val="autoZero"/>
        <c:auto val="1"/>
        <c:lblOffset val="100"/>
        <c:baseTimeUnit val="years"/>
      </c:dateAx>
      <c:valAx>
        <c:axId val="328673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675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50.63</c:v>
                </c:pt>
                <c:pt idx="1">
                  <c:v>51.93</c:v>
                </c:pt>
                <c:pt idx="2">
                  <c:v>52.78</c:v>
                </c:pt>
                <c:pt idx="3">
                  <c:v>53.03</c:v>
                </c:pt>
                <c:pt idx="4">
                  <c:v>51.8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8-4F2A-9979-D908C2FC1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847728"/>
        <c:axId val="45084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45.75</c:v>
                </c:pt>
                <c:pt idx="1">
                  <c:v>46.9</c:v>
                </c:pt>
                <c:pt idx="2">
                  <c:v>47.28</c:v>
                </c:pt>
                <c:pt idx="3">
                  <c:v>47.66</c:v>
                </c:pt>
                <c:pt idx="4">
                  <c:v>48.17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8-4F2A-9979-D908C2FC1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847728"/>
        <c:axId val="450848512"/>
      </c:lineChart>
      <c:dateAx>
        <c:axId val="45084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0848512"/>
        <c:crosses val="autoZero"/>
        <c:auto val="1"/>
        <c:lblOffset val="100"/>
        <c:baseTimeUnit val="years"/>
      </c:dateAx>
      <c:valAx>
        <c:axId val="45084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084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32.369999999999997</c:v>
                </c:pt>
                <c:pt idx="1">
                  <c:v>32.11</c:v>
                </c:pt>
                <c:pt idx="2">
                  <c:v>31.2</c:v>
                </c:pt>
                <c:pt idx="3">
                  <c:v>30.15</c:v>
                </c:pt>
                <c:pt idx="4">
                  <c:v>30.21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7-456E-A19E-412BD7885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085176"/>
        <c:axId val="414085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10.54</c:v>
                </c:pt>
                <c:pt idx="1">
                  <c:v>12.03</c:v>
                </c:pt>
                <c:pt idx="2">
                  <c:v>12.19</c:v>
                </c:pt>
                <c:pt idx="3">
                  <c:v>15.1</c:v>
                </c:pt>
                <c:pt idx="4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7-456E-A19E-412BD7885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085176"/>
        <c:axId val="414085568"/>
      </c:lineChart>
      <c:dateAx>
        <c:axId val="4140851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14085568"/>
        <c:crosses val="autoZero"/>
        <c:auto val="1"/>
        <c:lblOffset val="100"/>
        <c:baseTimeUnit val="years"/>
      </c:dateAx>
      <c:valAx>
        <c:axId val="414085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4085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4-4160-94D4-B6B9DAA84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086744"/>
        <c:axId val="414087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3.62</c:v>
                </c:pt>
                <c:pt idx="1">
                  <c:v>3.91</c:v>
                </c:pt>
                <c:pt idx="2">
                  <c:v>3.56</c:v>
                </c:pt>
                <c:pt idx="3">
                  <c:v>2.74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4-4160-94D4-B6B9DAA84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086744"/>
        <c:axId val="414087136"/>
      </c:lineChart>
      <c:dateAx>
        <c:axId val="4140867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14087136"/>
        <c:crosses val="autoZero"/>
        <c:auto val="1"/>
        <c:lblOffset val="100"/>
        <c:baseTimeUnit val="years"/>
      </c:dateAx>
      <c:valAx>
        <c:axId val="414087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4086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245.13</c:v>
                </c:pt>
                <c:pt idx="1">
                  <c:v>290.98</c:v>
                </c:pt>
                <c:pt idx="2">
                  <c:v>269.45</c:v>
                </c:pt>
                <c:pt idx="3">
                  <c:v>274.48</c:v>
                </c:pt>
                <c:pt idx="4">
                  <c:v>262.32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0-4505-A01B-85236FC99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088312"/>
        <c:axId val="414088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371.31</c:v>
                </c:pt>
                <c:pt idx="1">
                  <c:v>377.63</c:v>
                </c:pt>
                <c:pt idx="2">
                  <c:v>357.34</c:v>
                </c:pt>
                <c:pt idx="3">
                  <c:v>366.03</c:v>
                </c:pt>
                <c:pt idx="4">
                  <c:v>365.18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0-4505-A01B-85236FC99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088312"/>
        <c:axId val="414088704"/>
      </c:lineChart>
      <c:dateAx>
        <c:axId val="4140883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14088704"/>
        <c:crosses val="autoZero"/>
        <c:auto val="1"/>
        <c:lblOffset val="100"/>
        <c:baseTimeUnit val="years"/>
      </c:dateAx>
      <c:valAx>
        <c:axId val="414088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4088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489.14</c:v>
                </c:pt>
                <c:pt idx="1">
                  <c:v>452.32</c:v>
                </c:pt>
                <c:pt idx="2">
                  <c:v>449.93</c:v>
                </c:pt>
                <c:pt idx="3">
                  <c:v>470.34</c:v>
                </c:pt>
                <c:pt idx="4">
                  <c:v>490.77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C-43F6-BE5E-CC515DEF8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706736"/>
        <c:axId val="443707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373.09</c:v>
                </c:pt>
                <c:pt idx="1">
                  <c:v>364.71</c:v>
                </c:pt>
                <c:pt idx="2">
                  <c:v>373.69</c:v>
                </c:pt>
                <c:pt idx="3">
                  <c:v>370.12</c:v>
                </c:pt>
                <c:pt idx="4">
                  <c:v>371.65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C-43F6-BE5E-CC515DEF8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706736"/>
        <c:axId val="443707128"/>
      </c:lineChart>
      <c:dateAx>
        <c:axId val="4437067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3707128"/>
        <c:crosses val="autoZero"/>
        <c:auto val="1"/>
        <c:lblOffset val="100"/>
        <c:baseTimeUnit val="years"/>
      </c:dateAx>
      <c:valAx>
        <c:axId val="443707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3706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109.62</c:v>
                </c:pt>
                <c:pt idx="1">
                  <c:v>111.82</c:v>
                </c:pt>
                <c:pt idx="2">
                  <c:v>106.02</c:v>
                </c:pt>
                <c:pt idx="3">
                  <c:v>100.85</c:v>
                </c:pt>
                <c:pt idx="4">
                  <c:v>98.24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C-46A3-AFDD-C5FE2D110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708304"/>
        <c:axId val="443708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99.99</c:v>
                </c:pt>
                <c:pt idx="1">
                  <c:v>100.65</c:v>
                </c:pt>
                <c:pt idx="2">
                  <c:v>99.87</c:v>
                </c:pt>
                <c:pt idx="3">
                  <c:v>100.42</c:v>
                </c:pt>
                <c:pt idx="4">
                  <c:v>98.77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C-46A3-AFDD-C5FE2D110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708304"/>
        <c:axId val="443708696"/>
      </c:lineChart>
      <c:dateAx>
        <c:axId val="4437083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3708696"/>
        <c:crosses val="autoZero"/>
        <c:auto val="1"/>
        <c:lblOffset val="100"/>
        <c:baseTimeUnit val="years"/>
      </c:dateAx>
      <c:valAx>
        <c:axId val="443708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3708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150.27000000000001</c:v>
                </c:pt>
                <c:pt idx="1">
                  <c:v>150.51</c:v>
                </c:pt>
                <c:pt idx="2">
                  <c:v>159.03</c:v>
                </c:pt>
                <c:pt idx="3">
                  <c:v>163</c:v>
                </c:pt>
                <c:pt idx="4">
                  <c:v>172.36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E-4244-8479-CD8C9BFED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474400"/>
        <c:axId val="522474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171.15</c:v>
                </c:pt>
                <c:pt idx="1">
                  <c:v>170.19</c:v>
                </c:pt>
                <c:pt idx="2">
                  <c:v>171.81</c:v>
                </c:pt>
                <c:pt idx="3">
                  <c:v>171.67</c:v>
                </c:pt>
                <c:pt idx="4">
                  <c:v>173.67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E-4244-8479-CD8C9BFED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74400"/>
        <c:axId val="522474792"/>
      </c:lineChart>
      <c:dateAx>
        <c:axId val="5224744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22474792"/>
        <c:crosses val="autoZero"/>
        <c:auto val="1"/>
        <c:lblOffset val="100"/>
        <c:baseTimeUnit val="years"/>
      </c:dateAx>
      <c:valAx>
        <c:axId val="522474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2474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愛媛県　大洲市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A5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42706</v>
      </c>
      <c r="AM8" s="61"/>
      <c r="AN8" s="61"/>
      <c r="AO8" s="61"/>
      <c r="AP8" s="61"/>
      <c r="AQ8" s="61"/>
      <c r="AR8" s="61"/>
      <c r="AS8" s="61"/>
      <c r="AT8" s="52">
        <f>データ!$S$6</f>
        <v>432.12</v>
      </c>
      <c r="AU8" s="53"/>
      <c r="AV8" s="53"/>
      <c r="AW8" s="53"/>
      <c r="AX8" s="53"/>
      <c r="AY8" s="53"/>
      <c r="AZ8" s="53"/>
      <c r="BA8" s="53"/>
      <c r="BB8" s="54">
        <f>データ!$T$6</f>
        <v>98.83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60.66</v>
      </c>
      <c r="J10" s="53"/>
      <c r="K10" s="53"/>
      <c r="L10" s="53"/>
      <c r="M10" s="53"/>
      <c r="N10" s="53"/>
      <c r="O10" s="64"/>
      <c r="P10" s="54">
        <f>データ!$P$6</f>
        <v>82.56</v>
      </c>
      <c r="Q10" s="54"/>
      <c r="R10" s="54"/>
      <c r="S10" s="54"/>
      <c r="T10" s="54"/>
      <c r="U10" s="54"/>
      <c r="V10" s="54"/>
      <c r="W10" s="61">
        <f>データ!$Q$6</f>
        <v>3025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34983</v>
      </c>
      <c r="AM10" s="61"/>
      <c r="AN10" s="61"/>
      <c r="AO10" s="61"/>
      <c r="AP10" s="61"/>
      <c r="AQ10" s="61"/>
      <c r="AR10" s="61"/>
      <c r="AS10" s="61"/>
      <c r="AT10" s="52">
        <f>データ!$V$6</f>
        <v>49.04</v>
      </c>
      <c r="AU10" s="53"/>
      <c r="AV10" s="53"/>
      <c r="AW10" s="53"/>
      <c r="AX10" s="53"/>
      <c r="AY10" s="53"/>
      <c r="AZ10" s="53"/>
      <c r="BA10" s="53"/>
      <c r="BB10" s="54">
        <f>データ!$W$6</f>
        <v>713.36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111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110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112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E4VbcXdP78IWb8E21Ou2ZU4yVt7Y3vrLJmVMaHuWIK+aEiYbdMFgHe3mZpkI0bJfk2Zy2Dbmtg2HTd2ZmDk7Xg==" saltValue="ki/lfiZB6qz2RpuHaJyYjg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27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52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53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54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55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56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57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58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59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60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61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62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63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64</v>
      </c>
      <c r="B5" s="32"/>
      <c r="C5" s="32"/>
      <c r="D5" s="32"/>
      <c r="E5" s="32"/>
      <c r="F5" s="32"/>
      <c r="G5" s="32"/>
      <c r="H5" s="33" t="s">
        <v>65</v>
      </c>
      <c r="I5" s="33" t="s">
        <v>66</v>
      </c>
      <c r="J5" s="33" t="s">
        <v>67</v>
      </c>
      <c r="K5" s="33" t="s">
        <v>68</v>
      </c>
      <c r="L5" s="33" t="s">
        <v>69</v>
      </c>
      <c r="M5" s="33" t="s">
        <v>5</v>
      </c>
      <c r="N5" s="33" t="s">
        <v>70</v>
      </c>
      <c r="O5" s="33" t="s">
        <v>71</v>
      </c>
      <c r="P5" s="33" t="s">
        <v>72</v>
      </c>
      <c r="Q5" s="33" t="s">
        <v>73</v>
      </c>
      <c r="R5" s="33" t="s">
        <v>74</v>
      </c>
      <c r="S5" s="33" t="s">
        <v>75</v>
      </c>
      <c r="T5" s="33" t="s">
        <v>76</v>
      </c>
      <c r="U5" s="33" t="s">
        <v>77</v>
      </c>
      <c r="V5" s="33" t="s">
        <v>78</v>
      </c>
      <c r="W5" s="33" t="s">
        <v>79</v>
      </c>
      <c r="X5" s="33" t="s">
        <v>80</v>
      </c>
      <c r="Y5" s="33" t="s">
        <v>81</v>
      </c>
      <c r="Z5" s="33" t="s">
        <v>82</v>
      </c>
      <c r="AA5" s="33" t="s">
        <v>83</v>
      </c>
      <c r="AB5" s="33" t="s">
        <v>84</v>
      </c>
      <c r="AC5" s="33" t="s">
        <v>85</v>
      </c>
      <c r="AD5" s="33" t="s">
        <v>86</v>
      </c>
      <c r="AE5" s="33" t="s">
        <v>87</v>
      </c>
      <c r="AF5" s="33" t="s">
        <v>88</v>
      </c>
      <c r="AG5" s="33" t="s">
        <v>89</v>
      </c>
      <c r="AH5" s="33" t="s">
        <v>29</v>
      </c>
      <c r="AI5" s="33" t="s">
        <v>80</v>
      </c>
      <c r="AJ5" s="33" t="s">
        <v>81</v>
      </c>
      <c r="AK5" s="33" t="s">
        <v>82</v>
      </c>
      <c r="AL5" s="33" t="s">
        <v>83</v>
      </c>
      <c r="AM5" s="33" t="s">
        <v>84</v>
      </c>
      <c r="AN5" s="33" t="s">
        <v>85</v>
      </c>
      <c r="AO5" s="33" t="s">
        <v>86</v>
      </c>
      <c r="AP5" s="33" t="s">
        <v>87</v>
      </c>
      <c r="AQ5" s="33" t="s">
        <v>88</v>
      </c>
      <c r="AR5" s="33" t="s">
        <v>89</v>
      </c>
      <c r="AS5" s="33" t="s">
        <v>90</v>
      </c>
      <c r="AT5" s="33" t="s">
        <v>80</v>
      </c>
      <c r="AU5" s="33" t="s">
        <v>81</v>
      </c>
      <c r="AV5" s="33" t="s">
        <v>82</v>
      </c>
      <c r="AW5" s="33" t="s">
        <v>83</v>
      </c>
      <c r="AX5" s="33" t="s">
        <v>84</v>
      </c>
      <c r="AY5" s="33" t="s">
        <v>85</v>
      </c>
      <c r="AZ5" s="33" t="s">
        <v>86</v>
      </c>
      <c r="BA5" s="33" t="s">
        <v>87</v>
      </c>
      <c r="BB5" s="33" t="s">
        <v>88</v>
      </c>
      <c r="BC5" s="33" t="s">
        <v>89</v>
      </c>
      <c r="BD5" s="33" t="s">
        <v>90</v>
      </c>
      <c r="BE5" s="33" t="s">
        <v>80</v>
      </c>
      <c r="BF5" s="33" t="s">
        <v>81</v>
      </c>
      <c r="BG5" s="33" t="s">
        <v>82</v>
      </c>
      <c r="BH5" s="33" t="s">
        <v>83</v>
      </c>
      <c r="BI5" s="33" t="s">
        <v>84</v>
      </c>
      <c r="BJ5" s="33" t="s">
        <v>85</v>
      </c>
      <c r="BK5" s="33" t="s">
        <v>86</v>
      </c>
      <c r="BL5" s="33" t="s">
        <v>87</v>
      </c>
      <c r="BM5" s="33" t="s">
        <v>88</v>
      </c>
      <c r="BN5" s="33" t="s">
        <v>89</v>
      </c>
      <c r="BO5" s="33" t="s">
        <v>90</v>
      </c>
      <c r="BP5" s="33" t="s">
        <v>80</v>
      </c>
      <c r="BQ5" s="33" t="s">
        <v>81</v>
      </c>
      <c r="BR5" s="33" t="s">
        <v>82</v>
      </c>
      <c r="BS5" s="33" t="s">
        <v>83</v>
      </c>
      <c r="BT5" s="33" t="s">
        <v>84</v>
      </c>
      <c r="BU5" s="33" t="s">
        <v>85</v>
      </c>
      <c r="BV5" s="33" t="s">
        <v>86</v>
      </c>
      <c r="BW5" s="33" t="s">
        <v>87</v>
      </c>
      <c r="BX5" s="33" t="s">
        <v>88</v>
      </c>
      <c r="BY5" s="33" t="s">
        <v>89</v>
      </c>
      <c r="BZ5" s="33" t="s">
        <v>90</v>
      </c>
      <c r="CA5" s="33" t="s">
        <v>80</v>
      </c>
      <c r="CB5" s="33" t="s">
        <v>81</v>
      </c>
      <c r="CC5" s="33" t="s">
        <v>82</v>
      </c>
      <c r="CD5" s="33" t="s">
        <v>83</v>
      </c>
      <c r="CE5" s="33" t="s">
        <v>84</v>
      </c>
      <c r="CF5" s="33" t="s">
        <v>85</v>
      </c>
      <c r="CG5" s="33" t="s">
        <v>86</v>
      </c>
      <c r="CH5" s="33" t="s">
        <v>87</v>
      </c>
      <c r="CI5" s="33" t="s">
        <v>88</v>
      </c>
      <c r="CJ5" s="33" t="s">
        <v>89</v>
      </c>
      <c r="CK5" s="33" t="s">
        <v>90</v>
      </c>
      <c r="CL5" s="33" t="s">
        <v>80</v>
      </c>
      <c r="CM5" s="33" t="s">
        <v>81</v>
      </c>
      <c r="CN5" s="33" t="s">
        <v>82</v>
      </c>
      <c r="CO5" s="33" t="s">
        <v>83</v>
      </c>
      <c r="CP5" s="33" t="s">
        <v>84</v>
      </c>
      <c r="CQ5" s="33" t="s">
        <v>85</v>
      </c>
      <c r="CR5" s="33" t="s">
        <v>86</v>
      </c>
      <c r="CS5" s="33" t="s">
        <v>87</v>
      </c>
      <c r="CT5" s="33" t="s">
        <v>88</v>
      </c>
      <c r="CU5" s="33" t="s">
        <v>89</v>
      </c>
      <c r="CV5" s="33" t="s">
        <v>90</v>
      </c>
      <c r="CW5" s="33" t="s">
        <v>80</v>
      </c>
      <c r="CX5" s="33" t="s">
        <v>81</v>
      </c>
      <c r="CY5" s="33" t="s">
        <v>82</v>
      </c>
      <c r="CZ5" s="33" t="s">
        <v>83</v>
      </c>
      <c r="DA5" s="33" t="s">
        <v>84</v>
      </c>
      <c r="DB5" s="33" t="s">
        <v>85</v>
      </c>
      <c r="DC5" s="33" t="s">
        <v>86</v>
      </c>
      <c r="DD5" s="33" t="s">
        <v>87</v>
      </c>
      <c r="DE5" s="33" t="s">
        <v>88</v>
      </c>
      <c r="DF5" s="33" t="s">
        <v>89</v>
      </c>
      <c r="DG5" s="33" t="s">
        <v>90</v>
      </c>
      <c r="DH5" s="33" t="s">
        <v>80</v>
      </c>
      <c r="DI5" s="33" t="s">
        <v>81</v>
      </c>
      <c r="DJ5" s="33" t="s">
        <v>82</v>
      </c>
      <c r="DK5" s="33" t="s">
        <v>83</v>
      </c>
      <c r="DL5" s="33" t="s">
        <v>84</v>
      </c>
      <c r="DM5" s="33" t="s">
        <v>85</v>
      </c>
      <c r="DN5" s="33" t="s">
        <v>86</v>
      </c>
      <c r="DO5" s="33" t="s">
        <v>87</v>
      </c>
      <c r="DP5" s="33" t="s">
        <v>88</v>
      </c>
      <c r="DQ5" s="33" t="s">
        <v>89</v>
      </c>
      <c r="DR5" s="33" t="s">
        <v>90</v>
      </c>
      <c r="DS5" s="33" t="s">
        <v>80</v>
      </c>
      <c r="DT5" s="33" t="s">
        <v>81</v>
      </c>
      <c r="DU5" s="33" t="s">
        <v>82</v>
      </c>
      <c r="DV5" s="33" t="s">
        <v>83</v>
      </c>
      <c r="DW5" s="33" t="s">
        <v>84</v>
      </c>
      <c r="DX5" s="33" t="s">
        <v>85</v>
      </c>
      <c r="DY5" s="33" t="s">
        <v>86</v>
      </c>
      <c r="DZ5" s="33" t="s">
        <v>87</v>
      </c>
      <c r="EA5" s="33" t="s">
        <v>88</v>
      </c>
      <c r="EB5" s="33" t="s">
        <v>89</v>
      </c>
      <c r="EC5" s="33" t="s">
        <v>90</v>
      </c>
      <c r="ED5" s="33" t="s">
        <v>80</v>
      </c>
      <c r="EE5" s="33" t="s">
        <v>81</v>
      </c>
      <c r="EF5" s="33" t="s">
        <v>82</v>
      </c>
      <c r="EG5" s="33" t="s">
        <v>83</v>
      </c>
      <c r="EH5" s="33" t="s">
        <v>84</v>
      </c>
      <c r="EI5" s="33" t="s">
        <v>85</v>
      </c>
      <c r="EJ5" s="33" t="s">
        <v>86</v>
      </c>
      <c r="EK5" s="33" t="s">
        <v>87</v>
      </c>
      <c r="EL5" s="33" t="s">
        <v>88</v>
      </c>
      <c r="EM5" s="33" t="s">
        <v>89</v>
      </c>
      <c r="EN5" s="33" t="s">
        <v>90</v>
      </c>
    </row>
    <row r="6" spans="1:144" s="37" customFormat="1" x14ac:dyDescent="0.15">
      <c r="A6" s="29" t="s">
        <v>91</v>
      </c>
      <c r="B6" s="34">
        <f>B7</f>
        <v>2019</v>
      </c>
      <c r="C6" s="34">
        <f t="shared" ref="C6:W6" si="3">C7</f>
        <v>382078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愛媛県　大洲市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A5</v>
      </c>
      <c r="M6" s="34" t="str">
        <f t="shared" si="3"/>
        <v>非設置</v>
      </c>
      <c r="N6" s="35" t="str">
        <f t="shared" si="3"/>
        <v>-</v>
      </c>
      <c r="O6" s="35">
        <f t="shared" si="3"/>
        <v>60.66</v>
      </c>
      <c r="P6" s="35">
        <f t="shared" si="3"/>
        <v>82.56</v>
      </c>
      <c r="Q6" s="35">
        <f t="shared" si="3"/>
        <v>3025</v>
      </c>
      <c r="R6" s="35">
        <f t="shared" si="3"/>
        <v>42706</v>
      </c>
      <c r="S6" s="35">
        <f t="shared" si="3"/>
        <v>432.12</v>
      </c>
      <c r="T6" s="35">
        <f t="shared" si="3"/>
        <v>98.83</v>
      </c>
      <c r="U6" s="35">
        <f t="shared" si="3"/>
        <v>34983</v>
      </c>
      <c r="V6" s="35">
        <f t="shared" si="3"/>
        <v>49.04</v>
      </c>
      <c r="W6" s="35">
        <f t="shared" si="3"/>
        <v>713.36</v>
      </c>
      <c r="X6" s="36">
        <f>IF(X7="",NA(),X7)</f>
        <v>111.22</v>
      </c>
      <c r="Y6" s="36">
        <f t="shared" ref="Y6:AG6" si="4">IF(Y7="",NA(),Y7)</f>
        <v>115.38</v>
      </c>
      <c r="Z6" s="36">
        <f t="shared" si="4"/>
        <v>107.12</v>
      </c>
      <c r="AA6" s="36">
        <f t="shared" si="4"/>
        <v>105.3</v>
      </c>
      <c r="AB6" s="36">
        <f t="shared" si="4"/>
        <v>101.41</v>
      </c>
      <c r="AC6" s="36">
        <f t="shared" si="4"/>
        <v>109.64</v>
      </c>
      <c r="AD6" s="36">
        <f t="shared" si="4"/>
        <v>110.95</v>
      </c>
      <c r="AE6" s="36">
        <f t="shared" si="4"/>
        <v>110.68</v>
      </c>
      <c r="AF6" s="36">
        <f t="shared" si="4"/>
        <v>110.66</v>
      </c>
      <c r="AG6" s="36">
        <f t="shared" si="4"/>
        <v>109.01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3.62</v>
      </c>
      <c r="AO6" s="36">
        <f t="shared" si="5"/>
        <v>3.91</v>
      </c>
      <c r="AP6" s="36">
        <f t="shared" si="5"/>
        <v>3.56</v>
      </c>
      <c r="AQ6" s="36">
        <f t="shared" si="5"/>
        <v>2.74</v>
      </c>
      <c r="AR6" s="36">
        <f t="shared" si="5"/>
        <v>3.7</v>
      </c>
      <c r="AS6" s="35" t="str">
        <f>IF(AS7="","",IF(AS7="-","【-】","【"&amp;SUBSTITUTE(TEXT(AS7,"#,##0.00"),"-","△")&amp;"】"))</f>
        <v>【1.08】</v>
      </c>
      <c r="AT6" s="36">
        <f>IF(AT7="",NA(),AT7)</f>
        <v>245.13</v>
      </c>
      <c r="AU6" s="36">
        <f t="shared" ref="AU6:BC6" si="6">IF(AU7="",NA(),AU7)</f>
        <v>290.98</v>
      </c>
      <c r="AV6" s="36">
        <f t="shared" si="6"/>
        <v>269.45</v>
      </c>
      <c r="AW6" s="36">
        <f t="shared" si="6"/>
        <v>274.48</v>
      </c>
      <c r="AX6" s="36">
        <f t="shared" si="6"/>
        <v>262.32</v>
      </c>
      <c r="AY6" s="36">
        <f t="shared" si="6"/>
        <v>371.31</v>
      </c>
      <c r="AZ6" s="36">
        <f t="shared" si="6"/>
        <v>377.63</v>
      </c>
      <c r="BA6" s="36">
        <f t="shared" si="6"/>
        <v>357.34</v>
      </c>
      <c r="BB6" s="36">
        <f t="shared" si="6"/>
        <v>366.03</v>
      </c>
      <c r="BC6" s="36">
        <f t="shared" si="6"/>
        <v>365.18</v>
      </c>
      <c r="BD6" s="35" t="str">
        <f>IF(BD7="","",IF(BD7="-","【-】","【"&amp;SUBSTITUTE(TEXT(BD7,"#,##0.00"),"-","△")&amp;"】"))</f>
        <v>【264.97】</v>
      </c>
      <c r="BE6" s="36">
        <f>IF(BE7="",NA(),BE7)</f>
        <v>489.14</v>
      </c>
      <c r="BF6" s="36">
        <f t="shared" ref="BF6:BN6" si="7">IF(BF7="",NA(),BF7)</f>
        <v>452.32</v>
      </c>
      <c r="BG6" s="36">
        <f t="shared" si="7"/>
        <v>449.93</v>
      </c>
      <c r="BH6" s="36">
        <f t="shared" si="7"/>
        <v>470.34</v>
      </c>
      <c r="BI6" s="36">
        <f t="shared" si="7"/>
        <v>490.77</v>
      </c>
      <c r="BJ6" s="36">
        <f t="shared" si="7"/>
        <v>373.09</v>
      </c>
      <c r="BK6" s="36">
        <f t="shared" si="7"/>
        <v>364.71</v>
      </c>
      <c r="BL6" s="36">
        <f t="shared" si="7"/>
        <v>373.69</v>
      </c>
      <c r="BM6" s="36">
        <f t="shared" si="7"/>
        <v>370.12</v>
      </c>
      <c r="BN6" s="36">
        <f t="shared" si="7"/>
        <v>371.65</v>
      </c>
      <c r="BO6" s="35" t="str">
        <f>IF(BO7="","",IF(BO7="-","【-】","【"&amp;SUBSTITUTE(TEXT(BO7,"#,##0.00"),"-","△")&amp;"】"))</f>
        <v>【266.61】</v>
      </c>
      <c r="BP6" s="36">
        <f>IF(BP7="",NA(),BP7)</f>
        <v>109.62</v>
      </c>
      <c r="BQ6" s="36">
        <f t="shared" ref="BQ6:BY6" si="8">IF(BQ7="",NA(),BQ7)</f>
        <v>111.82</v>
      </c>
      <c r="BR6" s="36">
        <f t="shared" si="8"/>
        <v>106.02</v>
      </c>
      <c r="BS6" s="36">
        <f t="shared" si="8"/>
        <v>100.85</v>
      </c>
      <c r="BT6" s="36">
        <f t="shared" si="8"/>
        <v>98.24</v>
      </c>
      <c r="BU6" s="36">
        <f t="shared" si="8"/>
        <v>99.99</v>
      </c>
      <c r="BV6" s="36">
        <f t="shared" si="8"/>
        <v>100.65</v>
      </c>
      <c r="BW6" s="36">
        <f t="shared" si="8"/>
        <v>99.87</v>
      </c>
      <c r="BX6" s="36">
        <f t="shared" si="8"/>
        <v>100.42</v>
      </c>
      <c r="BY6" s="36">
        <f t="shared" si="8"/>
        <v>98.77</v>
      </c>
      <c r="BZ6" s="35" t="str">
        <f>IF(BZ7="","",IF(BZ7="-","【-】","【"&amp;SUBSTITUTE(TEXT(BZ7,"#,##0.00"),"-","△")&amp;"】"))</f>
        <v>【103.24】</v>
      </c>
      <c r="CA6" s="36">
        <f>IF(CA7="",NA(),CA7)</f>
        <v>150.27000000000001</v>
      </c>
      <c r="CB6" s="36">
        <f t="shared" ref="CB6:CJ6" si="9">IF(CB7="",NA(),CB7)</f>
        <v>150.51</v>
      </c>
      <c r="CC6" s="36">
        <f t="shared" si="9"/>
        <v>159.03</v>
      </c>
      <c r="CD6" s="36">
        <f t="shared" si="9"/>
        <v>163</v>
      </c>
      <c r="CE6" s="36">
        <f t="shared" si="9"/>
        <v>172.36</v>
      </c>
      <c r="CF6" s="36">
        <f t="shared" si="9"/>
        <v>171.15</v>
      </c>
      <c r="CG6" s="36">
        <f t="shared" si="9"/>
        <v>170.19</v>
      </c>
      <c r="CH6" s="36">
        <f t="shared" si="9"/>
        <v>171.81</v>
      </c>
      <c r="CI6" s="36">
        <f t="shared" si="9"/>
        <v>171.67</v>
      </c>
      <c r="CJ6" s="36">
        <f t="shared" si="9"/>
        <v>173.67</v>
      </c>
      <c r="CK6" s="35" t="str">
        <f>IF(CK7="","",IF(CK7="-","【-】","【"&amp;SUBSTITUTE(TEXT(CK7,"#,##0.00"),"-","△")&amp;"】"))</f>
        <v>【168.38】</v>
      </c>
      <c r="CL6" s="36">
        <f>IF(CL7="",NA(),CL7)</f>
        <v>40.36</v>
      </c>
      <c r="CM6" s="36">
        <f t="shared" ref="CM6:CU6" si="10">IF(CM7="",NA(),CM7)</f>
        <v>40.07</v>
      </c>
      <c r="CN6" s="36">
        <f t="shared" si="10"/>
        <v>42.42</v>
      </c>
      <c r="CO6" s="36">
        <f t="shared" si="10"/>
        <v>41.29</v>
      </c>
      <c r="CP6" s="36">
        <f t="shared" si="10"/>
        <v>39.56</v>
      </c>
      <c r="CQ6" s="36">
        <f t="shared" si="10"/>
        <v>58.53</v>
      </c>
      <c r="CR6" s="36">
        <f t="shared" si="10"/>
        <v>59.01</v>
      </c>
      <c r="CS6" s="36">
        <f t="shared" si="10"/>
        <v>60.03</v>
      </c>
      <c r="CT6" s="36">
        <f t="shared" si="10"/>
        <v>59.74</v>
      </c>
      <c r="CU6" s="36">
        <f t="shared" si="10"/>
        <v>59.67</v>
      </c>
      <c r="CV6" s="35" t="str">
        <f>IF(CV7="","",IF(CV7="-","【-】","【"&amp;SUBSTITUTE(TEXT(CV7,"#,##0.00"),"-","△")&amp;"】"))</f>
        <v>【60.00】</v>
      </c>
      <c r="CW6" s="36">
        <f>IF(CW7="",NA(),CW7)</f>
        <v>76.05</v>
      </c>
      <c r="CX6" s="36">
        <f t="shared" ref="CX6:DF6" si="11">IF(CX7="",NA(),CX7)</f>
        <v>76.459999999999994</v>
      </c>
      <c r="CY6" s="36">
        <f t="shared" si="11"/>
        <v>72.37</v>
      </c>
      <c r="CZ6" s="36">
        <f t="shared" si="11"/>
        <v>70.84</v>
      </c>
      <c r="DA6" s="36">
        <f t="shared" si="11"/>
        <v>71.89</v>
      </c>
      <c r="DB6" s="36">
        <f t="shared" si="11"/>
        <v>85.26</v>
      </c>
      <c r="DC6" s="36">
        <f t="shared" si="11"/>
        <v>85.37</v>
      </c>
      <c r="DD6" s="36">
        <f t="shared" si="11"/>
        <v>84.81</v>
      </c>
      <c r="DE6" s="36">
        <f t="shared" si="11"/>
        <v>84.8</v>
      </c>
      <c r="DF6" s="36">
        <f t="shared" si="11"/>
        <v>84.6</v>
      </c>
      <c r="DG6" s="35" t="str">
        <f>IF(DG7="","",IF(DG7="-","【-】","【"&amp;SUBSTITUTE(TEXT(DG7,"#,##0.00"),"-","△")&amp;"】"))</f>
        <v>【89.80】</v>
      </c>
      <c r="DH6" s="36">
        <f>IF(DH7="",NA(),DH7)</f>
        <v>50.63</v>
      </c>
      <c r="DI6" s="36">
        <f t="shared" ref="DI6:DQ6" si="12">IF(DI7="",NA(),DI7)</f>
        <v>51.93</v>
      </c>
      <c r="DJ6" s="36">
        <f t="shared" si="12"/>
        <v>52.78</v>
      </c>
      <c r="DK6" s="36">
        <f t="shared" si="12"/>
        <v>53.03</v>
      </c>
      <c r="DL6" s="36">
        <f t="shared" si="12"/>
        <v>51.8</v>
      </c>
      <c r="DM6" s="36">
        <f t="shared" si="12"/>
        <v>45.75</v>
      </c>
      <c r="DN6" s="36">
        <f t="shared" si="12"/>
        <v>46.9</v>
      </c>
      <c r="DO6" s="36">
        <f t="shared" si="12"/>
        <v>47.28</v>
      </c>
      <c r="DP6" s="36">
        <f t="shared" si="12"/>
        <v>47.66</v>
      </c>
      <c r="DQ6" s="36">
        <f t="shared" si="12"/>
        <v>48.17</v>
      </c>
      <c r="DR6" s="35" t="str">
        <f>IF(DR7="","",IF(DR7="-","【-】","【"&amp;SUBSTITUTE(TEXT(DR7,"#,##0.00"),"-","△")&amp;"】"))</f>
        <v>【49.59】</v>
      </c>
      <c r="DS6" s="36">
        <f>IF(DS7="",NA(),DS7)</f>
        <v>32.369999999999997</v>
      </c>
      <c r="DT6" s="36">
        <f t="shared" ref="DT6:EB6" si="13">IF(DT7="",NA(),DT7)</f>
        <v>32.11</v>
      </c>
      <c r="DU6" s="36">
        <f t="shared" si="13"/>
        <v>31.2</v>
      </c>
      <c r="DV6" s="36">
        <f t="shared" si="13"/>
        <v>30.15</v>
      </c>
      <c r="DW6" s="36">
        <f t="shared" si="13"/>
        <v>30.21</v>
      </c>
      <c r="DX6" s="36">
        <f t="shared" si="13"/>
        <v>10.54</v>
      </c>
      <c r="DY6" s="36">
        <f t="shared" si="13"/>
        <v>12.03</v>
      </c>
      <c r="DZ6" s="36">
        <f t="shared" si="13"/>
        <v>12.19</v>
      </c>
      <c r="EA6" s="36">
        <f t="shared" si="13"/>
        <v>15.1</v>
      </c>
      <c r="EB6" s="36">
        <f t="shared" si="13"/>
        <v>17.12</v>
      </c>
      <c r="EC6" s="35" t="str">
        <f>IF(EC7="","",IF(EC7="-","【-】","【"&amp;SUBSTITUTE(TEXT(EC7,"#,##0.00"),"-","△")&amp;"】"))</f>
        <v>【19.44】</v>
      </c>
      <c r="ED6" s="36">
        <f>IF(ED7="",NA(),ED7)</f>
        <v>1.52</v>
      </c>
      <c r="EE6" s="36">
        <f t="shared" ref="EE6:EM6" si="14">IF(EE7="",NA(),EE7)</f>
        <v>1.69</v>
      </c>
      <c r="EF6" s="36">
        <f t="shared" si="14"/>
        <v>1.17</v>
      </c>
      <c r="EG6" s="36">
        <f t="shared" si="14"/>
        <v>1.18</v>
      </c>
      <c r="EH6" s="36">
        <f t="shared" si="14"/>
        <v>1.24</v>
      </c>
      <c r="EI6" s="36">
        <f t="shared" si="14"/>
        <v>0.56000000000000005</v>
      </c>
      <c r="EJ6" s="36">
        <f t="shared" si="14"/>
        <v>0.61</v>
      </c>
      <c r="EK6" s="36">
        <f t="shared" si="14"/>
        <v>0.51</v>
      </c>
      <c r="EL6" s="36">
        <f t="shared" si="14"/>
        <v>0.57999999999999996</v>
      </c>
      <c r="EM6" s="36">
        <f t="shared" si="14"/>
        <v>0.54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382078</v>
      </c>
      <c r="D7" s="38">
        <v>46</v>
      </c>
      <c r="E7" s="38">
        <v>1</v>
      </c>
      <c r="F7" s="38">
        <v>0</v>
      </c>
      <c r="G7" s="38">
        <v>1</v>
      </c>
      <c r="H7" s="38" t="s">
        <v>92</v>
      </c>
      <c r="I7" s="38" t="s">
        <v>93</v>
      </c>
      <c r="J7" s="38" t="s">
        <v>94</v>
      </c>
      <c r="K7" s="38" t="s">
        <v>95</v>
      </c>
      <c r="L7" s="38" t="s">
        <v>96</v>
      </c>
      <c r="M7" s="38" t="s">
        <v>97</v>
      </c>
      <c r="N7" s="39" t="s">
        <v>98</v>
      </c>
      <c r="O7" s="39">
        <v>60.66</v>
      </c>
      <c r="P7" s="39">
        <v>82.56</v>
      </c>
      <c r="Q7" s="39">
        <v>3025</v>
      </c>
      <c r="R7" s="39">
        <v>42706</v>
      </c>
      <c r="S7" s="39">
        <v>432.12</v>
      </c>
      <c r="T7" s="39">
        <v>98.83</v>
      </c>
      <c r="U7" s="39">
        <v>34983</v>
      </c>
      <c r="V7" s="39">
        <v>49.04</v>
      </c>
      <c r="W7" s="39">
        <v>713.36</v>
      </c>
      <c r="X7" s="39">
        <v>111.22</v>
      </c>
      <c r="Y7" s="39">
        <v>115.38</v>
      </c>
      <c r="Z7" s="39">
        <v>107.12</v>
      </c>
      <c r="AA7" s="39">
        <v>105.3</v>
      </c>
      <c r="AB7" s="39">
        <v>101.41</v>
      </c>
      <c r="AC7" s="39">
        <v>109.64</v>
      </c>
      <c r="AD7" s="39">
        <v>110.95</v>
      </c>
      <c r="AE7" s="39">
        <v>110.68</v>
      </c>
      <c r="AF7" s="39">
        <v>110.66</v>
      </c>
      <c r="AG7" s="39">
        <v>109.01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3.62</v>
      </c>
      <c r="AO7" s="39">
        <v>3.91</v>
      </c>
      <c r="AP7" s="39">
        <v>3.56</v>
      </c>
      <c r="AQ7" s="39">
        <v>2.74</v>
      </c>
      <c r="AR7" s="39">
        <v>3.7</v>
      </c>
      <c r="AS7" s="39">
        <v>1.08</v>
      </c>
      <c r="AT7" s="39">
        <v>245.13</v>
      </c>
      <c r="AU7" s="39">
        <v>290.98</v>
      </c>
      <c r="AV7" s="39">
        <v>269.45</v>
      </c>
      <c r="AW7" s="39">
        <v>274.48</v>
      </c>
      <c r="AX7" s="39">
        <v>262.32</v>
      </c>
      <c r="AY7" s="39">
        <v>371.31</v>
      </c>
      <c r="AZ7" s="39">
        <v>377.63</v>
      </c>
      <c r="BA7" s="39">
        <v>357.34</v>
      </c>
      <c r="BB7" s="39">
        <v>366.03</v>
      </c>
      <c r="BC7" s="39">
        <v>365.18</v>
      </c>
      <c r="BD7" s="39">
        <v>264.97000000000003</v>
      </c>
      <c r="BE7" s="39">
        <v>489.14</v>
      </c>
      <c r="BF7" s="39">
        <v>452.32</v>
      </c>
      <c r="BG7" s="39">
        <v>449.93</v>
      </c>
      <c r="BH7" s="39">
        <v>470.34</v>
      </c>
      <c r="BI7" s="39">
        <v>490.77</v>
      </c>
      <c r="BJ7" s="39">
        <v>373.09</v>
      </c>
      <c r="BK7" s="39">
        <v>364.71</v>
      </c>
      <c r="BL7" s="39">
        <v>373.69</v>
      </c>
      <c r="BM7" s="39">
        <v>370.12</v>
      </c>
      <c r="BN7" s="39">
        <v>371.65</v>
      </c>
      <c r="BO7" s="39">
        <v>266.61</v>
      </c>
      <c r="BP7" s="39">
        <v>109.62</v>
      </c>
      <c r="BQ7" s="39">
        <v>111.82</v>
      </c>
      <c r="BR7" s="39">
        <v>106.02</v>
      </c>
      <c r="BS7" s="39">
        <v>100.85</v>
      </c>
      <c r="BT7" s="39">
        <v>98.24</v>
      </c>
      <c r="BU7" s="39">
        <v>99.99</v>
      </c>
      <c r="BV7" s="39">
        <v>100.65</v>
      </c>
      <c r="BW7" s="39">
        <v>99.87</v>
      </c>
      <c r="BX7" s="39">
        <v>100.42</v>
      </c>
      <c r="BY7" s="39">
        <v>98.77</v>
      </c>
      <c r="BZ7" s="39">
        <v>103.24</v>
      </c>
      <c r="CA7" s="39">
        <v>150.27000000000001</v>
      </c>
      <c r="CB7" s="39">
        <v>150.51</v>
      </c>
      <c r="CC7" s="39">
        <v>159.03</v>
      </c>
      <c r="CD7" s="39">
        <v>163</v>
      </c>
      <c r="CE7" s="39">
        <v>172.36</v>
      </c>
      <c r="CF7" s="39">
        <v>171.15</v>
      </c>
      <c r="CG7" s="39">
        <v>170.19</v>
      </c>
      <c r="CH7" s="39">
        <v>171.81</v>
      </c>
      <c r="CI7" s="39">
        <v>171.67</v>
      </c>
      <c r="CJ7" s="39">
        <v>173.67</v>
      </c>
      <c r="CK7" s="39">
        <v>168.38</v>
      </c>
      <c r="CL7" s="39">
        <v>40.36</v>
      </c>
      <c r="CM7" s="39">
        <v>40.07</v>
      </c>
      <c r="CN7" s="39">
        <v>42.42</v>
      </c>
      <c r="CO7" s="39">
        <v>41.29</v>
      </c>
      <c r="CP7" s="39">
        <v>39.56</v>
      </c>
      <c r="CQ7" s="39">
        <v>58.53</v>
      </c>
      <c r="CR7" s="39">
        <v>59.01</v>
      </c>
      <c r="CS7" s="39">
        <v>60.03</v>
      </c>
      <c r="CT7" s="39">
        <v>59.74</v>
      </c>
      <c r="CU7" s="39">
        <v>59.67</v>
      </c>
      <c r="CV7" s="39">
        <v>60</v>
      </c>
      <c r="CW7" s="39">
        <v>76.05</v>
      </c>
      <c r="CX7" s="39">
        <v>76.459999999999994</v>
      </c>
      <c r="CY7" s="39">
        <v>72.37</v>
      </c>
      <c r="CZ7" s="39">
        <v>70.84</v>
      </c>
      <c r="DA7" s="39">
        <v>71.89</v>
      </c>
      <c r="DB7" s="39">
        <v>85.26</v>
      </c>
      <c r="DC7" s="39">
        <v>85.37</v>
      </c>
      <c r="DD7" s="39">
        <v>84.81</v>
      </c>
      <c r="DE7" s="39">
        <v>84.8</v>
      </c>
      <c r="DF7" s="39">
        <v>84.6</v>
      </c>
      <c r="DG7" s="39">
        <v>89.8</v>
      </c>
      <c r="DH7" s="39">
        <v>50.63</v>
      </c>
      <c r="DI7" s="39">
        <v>51.93</v>
      </c>
      <c r="DJ7" s="39">
        <v>52.78</v>
      </c>
      <c r="DK7" s="39">
        <v>53.03</v>
      </c>
      <c r="DL7" s="39">
        <v>51.8</v>
      </c>
      <c r="DM7" s="39">
        <v>45.75</v>
      </c>
      <c r="DN7" s="39">
        <v>46.9</v>
      </c>
      <c r="DO7" s="39">
        <v>47.28</v>
      </c>
      <c r="DP7" s="39">
        <v>47.66</v>
      </c>
      <c r="DQ7" s="39">
        <v>48.17</v>
      </c>
      <c r="DR7" s="39">
        <v>49.59</v>
      </c>
      <c r="DS7" s="39">
        <v>32.369999999999997</v>
      </c>
      <c r="DT7" s="39">
        <v>32.11</v>
      </c>
      <c r="DU7" s="39">
        <v>31.2</v>
      </c>
      <c r="DV7" s="39">
        <v>30.15</v>
      </c>
      <c r="DW7" s="39">
        <v>30.21</v>
      </c>
      <c r="DX7" s="39">
        <v>10.54</v>
      </c>
      <c r="DY7" s="39">
        <v>12.03</v>
      </c>
      <c r="DZ7" s="39">
        <v>12.19</v>
      </c>
      <c r="EA7" s="39">
        <v>15.1</v>
      </c>
      <c r="EB7" s="39">
        <v>17.12</v>
      </c>
      <c r="EC7" s="39">
        <v>19.440000000000001</v>
      </c>
      <c r="ED7" s="39">
        <v>1.52</v>
      </c>
      <c r="EE7" s="39">
        <v>1.69</v>
      </c>
      <c r="EF7" s="39">
        <v>1.17</v>
      </c>
      <c r="EG7" s="39">
        <v>1.18</v>
      </c>
      <c r="EH7" s="39">
        <v>1.24</v>
      </c>
      <c r="EI7" s="39">
        <v>0.56000000000000005</v>
      </c>
      <c r="EJ7" s="39">
        <v>0.61</v>
      </c>
      <c r="EK7" s="39">
        <v>0.51</v>
      </c>
      <c r="EL7" s="39">
        <v>0.57999999999999996</v>
      </c>
      <c r="EM7" s="39">
        <v>0.54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99</v>
      </c>
      <c r="C9" s="42" t="s">
        <v>100</v>
      </c>
      <c r="D9" s="42" t="s">
        <v>101</v>
      </c>
      <c r="E9" s="42" t="s">
        <v>102</v>
      </c>
      <c r="F9" s="42" t="s">
        <v>103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 x14ac:dyDescent="0.15">
      <c r="B13" t="s">
        <v>106</v>
      </c>
      <c r="C13" t="s">
        <v>107</v>
      </c>
      <c r="D13" t="s">
        <v>106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SUIDO</cp:lastModifiedBy>
  <cp:lastPrinted>2021-02-02T00:08:37Z</cp:lastPrinted>
  <dcterms:created xsi:type="dcterms:W3CDTF">2020-12-04T02:14:21Z</dcterms:created>
  <dcterms:modified xsi:type="dcterms:W3CDTF">2021-02-02T07:06:57Z</dcterms:modified>
  <cp:category/>
</cp:coreProperties>
</file>