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3.26.80\disk\白居\【事務処理】\⑤決算統計\R01　決算統計\⑥経営比較分析\提出\"/>
    </mc:Choice>
  </mc:AlternateContent>
  <workbookProtection workbookAlgorithmName="SHA-512" workbookHashValue="3SDGQ6m9RDotZ3+/la8sTjORsbYYjPDqZN1ViV55hI69RwYzOvDhQ+LLIXfuaJIXLZ8AGo3ApeINzCSmtXnhJw==" workbookSaltValue="O46Uzu5H0jU5wh/va3aJl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<sst xmlns="http://schemas.openxmlformats.org/spreadsheetml/2006/main" count="236" uniqueCount="120">
  <si>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</si>
  <si>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</si>
  <si>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</si>
  <si>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</si>
  <si>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</si>
  <si>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</si>
  <si>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</si>
  <si>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</si>
  <si>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</si>
  <si>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</si>
  <si>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</si>
  <si>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</si>
  <si>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</si>
  <si>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</si>
  <si>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</si>
  <si>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</si>
  <si>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</si>
  <si>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</si>
  <si>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</si>
  <si>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</si>
  <si>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</si>
  <si>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</si>
  <si>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</si>
  <si>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</si>
  <si>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</si>
  <si>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</si>
  <si>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</si>
  <si>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</si>
  <si>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</si>
  <si>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</si>
  <si>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</si>
  <si>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</si>
  <si>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</si>
  <si>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</si>
  <si>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</si>
  <si>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</si>
  <si>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</si>
  <si>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</si>
  <si>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</si>
  <si>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</si>
  <si>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</si>
  <si>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</si>
  <si>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</si>
  <si>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</si>
  <si>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</si>
  <si>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</si>
  <si>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</si>
  <si>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</si>
  <si>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</si>
  <si>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</si>
  <si>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</si>
  <si>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</si>
  <si>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</si>
  <si>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</si>
  <si>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</si>
  <si>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</si>
  <si>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</si>
  <si>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</si>
  <si>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</si>
  <si>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</si>
  <si>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</si>
  <si>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</si>
  <si>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</si>
  <si>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</si>
  <si>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</si>
  <si>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</si>
  <si>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</si>
  <si>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</si>
  <si>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</si>
  <si>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</si>
  <si>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</si>
  <si>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</si>
  <si>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</si>
  <si>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</si>
  <si>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</si>
  <si>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</si>
  <si>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</si>
  <si>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</si>
  <si>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</si>
  <si>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</si>
  <si>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</si>
  <si>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</si>
  <si>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</si>
  <si>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</si>
  <si>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</si>
  <si>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</si>
  <si>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</si>
  <si>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</si>
  <si>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</si>
  <si>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</si>
  <si>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</si>
  <si>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</si>
  <si>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</si>
  <si>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</si>
  <si>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</si>
  <si>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</si>
  <si>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</si>
  <si>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</si>
  <si>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</si>
  <si>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</si>
  <si>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</si>
  <si>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</si>
  <si>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</si>
  <si>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</si>
  <si>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</si>
  <si>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</si>
  <si>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</si>
  <si>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</si>
  <si>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</si>
  <si>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</si>
  <si>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</si>
  <si>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</si>
  <si>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</si>
  <si>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</si>
  <si>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</si>
  <si>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</si>
  <si>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</si>
  <si>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「収益的収支比率」は、前年度に比べ償還金が減少したことにより比率が上昇しているものの100％に達しておらず、総収益で総費用を賄えていない状況である。
　「汚水処理原価」については、有収水量の増加に伴い昨年度よりも減少している。また、「汚水処理原価」の減少に伴い「経費回収率」についても昨年度より増加している。しかし、100％には達しておらず、自主財源である施設使用料で維持管理費等を賄いきれていないことから一般会計からの繰入金で経営を支えている状況である。
　「企業債残高対事業規模比較」については、着実に地方債償還が行われ、自主財源から償還する地方債は完済している。ただし、平成25～30年度にかけて施設の改築工事を実施したため、その起債の償還費として一般会計負担額が増加する見込みである。
　「施設利用率」は全国平均とほぼ同水準の状況であるが、人口減少に加え、利用者の節水意識の向上及び節水機器の普及による汚水量の減少が見込まれるため、今後は接続率の向上を図り、施設利用規模の適正化を進めていく必要がある。
　また、「水洗化率」は昨年とほぼ同水準を保てているものの100％には達していないため、水質保全や使用料収入の確保、施設の適正利用のため接続率の向上を図る必要がある。</t>
    <rPh sb="2" eb="5">
      <t>シュウエキテキ</t>
    </rPh>
    <rPh sb="5" eb="7">
      <t>シュウシ</t>
    </rPh>
    <rPh sb="7" eb="9">
      <t>ヒリツ</t>
    </rPh>
    <rPh sb="12" eb="15">
      <t>ゼンネンド</t>
    </rPh>
    <rPh sb="16" eb="17">
      <t>クラ</t>
    </rPh>
    <rPh sb="18" eb="21">
      <t>ショウカンキン</t>
    </rPh>
    <rPh sb="22" eb="24">
      <t>ゲンショウ</t>
    </rPh>
    <rPh sb="31" eb="33">
      <t>ヒリツ</t>
    </rPh>
    <rPh sb="34" eb="36">
      <t>ジョウショウ</t>
    </rPh>
    <rPh sb="48" eb="49">
      <t>タッ</t>
    </rPh>
    <rPh sb="55" eb="58">
      <t>ソウシュウエキ</t>
    </rPh>
    <rPh sb="59" eb="62">
      <t>ソウヒヨウ</t>
    </rPh>
    <rPh sb="63" eb="64">
      <t>マカナ</t>
    </rPh>
    <rPh sb="69" eb="71">
      <t>ジョウキョウ</t>
    </rPh>
    <rPh sb="78" eb="80">
      <t>オスイ</t>
    </rPh>
    <rPh sb="80" eb="82">
      <t>ショリ</t>
    </rPh>
    <rPh sb="82" eb="84">
      <t>ゲンカ</t>
    </rPh>
    <rPh sb="91" eb="93">
      <t>ユウシュウ</t>
    </rPh>
    <rPh sb="93" eb="95">
      <t>スイリョウ</t>
    </rPh>
    <rPh sb="96" eb="98">
      <t>ゾウカ</t>
    </rPh>
    <rPh sb="99" eb="100">
      <t>トモナ</t>
    </rPh>
    <rPh sb="101" eb="104">
      <t>サクネンド</t>
    </rPh>
    <rPh sb="107" eb="109">
      <t>ゲンショウ</t>
    </rPh>
    <rPh sb="118" eb="120">
      <t>オスイ</t>
    </rPh>
    <rPh sb="120" eb="122">
      <t>ショリ</t>
    </rPh>
    <rPh sb="122" eb="124">
      <t>ゲンカ</t>
    </rPh>
    <rPh sb="126" eb="128">
      <t>ゲンショウ</t>
    </rPh>
    <rPh sb="129" eb="130">
      <t>トモナ</t>
    </rPh>
    <rPh sb="132" eb="134">
      <t>ケイヒ</t>
    </rPh>
    <rPh sb="134" eb="136">
      <t>カイシュウ</t>
    </rPh>
    <rPh sb="136" eb="137">
      <t>リツ</t>
    </rPh>
    <rPh sb="143" eb="146">
      <t>サクネンド</t>
    </rPh>
    <rPh sb="148" eb="150">
      <t>ゾウカ</t>
    </rPh>
    <rPh sb="165" eb="166">
      <t>タッ</t>
    </rPh>
    <rPh sb="172" eb="174">
      <t>ジシュ</t>
    </rPh>
    <rPh sb="174" eb="176">
      <t>ザイゲン</t>
    </rPh>
    <rPh sb="179" eb="181">
      <t>シセツ</t>
    </rPh>
    <rPh sb="181" eb="183">
      <t>シヨウ</t>
    </rPh>
    <rPh sb="183" eb="184">
      <t>リョウ</t>
    </rPh>
    <rPh sb="185" eb="187">
      <t>イジ</t>
    </rPh>
    <rPh sb="187" eb="189">
      <t>カンリ</t>
    </rPh>
    <rPh sb="189" eb="190">
      <t>ヒ</t>
    </rPh>
    <rPh sb="190" eb="191">
      <t>トウ</t>
    </rPh>
    <rPh sb="192" eb="193">
      <t>マカナ</t>
    </rPh>
    <rPh sb="204" eb="206">
      <t>イッパン</t>
    </rPh>
    <rPh sb="206" eb="208">
      <t>カイケイ</t>
    </rPh>
    <rPh sb="211" eb="213">
      <t>クリイレ</t>
    </rPh>
    <rPh sb="213" eb="214">
      <t>キン</t>
    </rPh>
    <rPh sb="215" eb="217">
      <t>ケイエイ</t>
    </rPh>
    <rPh sb="218" eb="219">
      <t>ササ</t>
    </rPh>
    <rPh sb="223" eb="225">
      <t>ジョウキョウ</t>
    </rPh>
    <rPh sb="232" eb="234">
      <t>キギョウ</t>
    </rPh>
    <rPh sb="234" eb="235">
      <t>サイ</t>
    </rPh>
    <rPh sb="235" eb="237">
      <t>ザンダカ</t>
    </rPh>
    <rPh sb="237" eb="238">
      <t>タイ</t>
    </rPh>
    <rPh sb="238" eb="240">
      <t>ジギョウ</t>
    </rPh>
    <rPh sb="240" eb="242">
      <t>キボ</t>
    </rPh>
    <rPh sb="242" eb="244">
      <t>ヒカク</t>
    </rPh>
    <rPh sb="251" eb="253">
      <t>チャクジツ</t>
    </rPh>
    <rPh sb="254" eb="257">
      <t>チホウサイ</t>
    </rPh>
    <rPh sb="257" eb="259">
      <t>ショウカン</t>
    </rPh>
    <rPh sb="260" eb="261">
      <t>オコナ</t>
    </rPh>
    <rPh sb="264" eb="266">
      <t>ジシュ</t>
    </rPh>
    <rPh sb="266" eb="268">
      <t>ザイゲン</t>
    </rPh>
    <rPh sb="270" eb="272">
      <t>ショウカン</t>
    </rPh>
    <rPh sb="274" eb="277">
      <t>チホウサイ</t>
    </rPh>
    <rPh sb="278" eb="280">
      <t>カンサイ</t>
    </rPh>
    <rPh sb="289" eb="291">
      <t>ヘイセイ</t>
    </rPh>
    <rPh sb="296" eb="297">
      <t>ネン</t>
    </rPh>
    <rPh sb="297" eb="298">
      <t>ド</t>
    </rPh>
    <rPh sb="302" eb="304">
      <t>シセツ</t>
    </rPh>
    <rPh sb="305" eb="307">
      <t>カイチク</t>
    </rPh>
    <rPh sb="307" eb="309">
      <t>コウジ</t>
    </rPh>
    <rPh sb="310" eb="312">
      <t>ジッシ</t>
    </rPh>
    <rPh sb="319" eb="321">
      <t>キサイ</t>
    </rPh>
    <rPh sb="322" eb="324">
      <t>ショウカン</t>
    </rPh>
    <rPh sb="324" eb="325">
      <t>ヒ</t>
    </rPh>
    <rPh sb="328" eb="330">
      <t>イッパン</t>
    </rPh>
    <rPh sb="330" eb="332">
      <t>カイケイ</t>
    </rPh>
    <rPh sb="332" eb="334">
      <t>フタン</t>
    </rPh>
    <rPh sb="334" eb="335">
      <t>ガク</t>
    </rPh>
    <rPh sb="336" eb="338">
      <t>ゾウカ</t>
    </rPh>
    <rPh sb="340" eb="342">
      <t>ミコ</t>
    </rPh>
    <rPh sb="350" eb="352">
      <t>シセツ</t>
    </rPh>
    <rPh sb="357" eb="359">
      <t>ゼンコク</t>
    </rPh>
    <rPh sb="359" eb="361">
      <t>ヘイキン</t>
    </rPh>
    <rPh sb="364" eb="367">
      <t>ドウスイジュン</t>
    </rPh>
    <rPh sb="368" eb="370">
      <t>ジョウキョウ</t>
    </rPh>
    <rPh sb="375" eb="377">
      <t>ジンコウ</t>
    </rPh>
    <rPh sb="377" eb="379">
      <t>ゲンショウ</t>
    </rPh>
    <rPh sb="380" eb="381">
      <t>クワ</t>
    </rPh>
    <rPh sb="383" eb="386">
      <t>リヨウシャ</t>
    </rPh>
    <rPh sb="387" eb="389">
      <t>セッスイ</t>
    </rPh>
    <rPh sb="389" eb="391">
      <t>イシキ</t>
    </rPh>
    <rPh sb="392" eb="394">
      <t>コウジョウ</t>
    </rPh>
    <rPh sb="394" eb="395">
      <t>オヨ</t>
    </rPh>
    <rPh sb="396" eb="398">
      <t>セッスイ</t>
    </rPh>
    <rPh sb="398" eb="400">
      <t>キキ</t>
    </rPh>
    <rPh sb="401" eb="403">
      <t>フキュウ</t>
    </rPh>
    <rPh sb="406" eb="408">
      <t>オスイ</t>
    </rPh>
    <rPh sb="408" eb="409">
      <t>リョウ</t>
    </rPh>
    <rPh sb="410" eb="412">
      <t>ゲンショウ</t>
    </rPh>
    <rPh sb="413" eb="415">
      <t>ミコ</t>
    </rPh>
    <rPh sb="421" eb="423">
      <t>コンゴ</t>
    </rPh>
    <rPh sb="424" eb="426">
      <t>セツゾク</t>
    </rPh>
    <rPh sb="426" eb="427">
      <t>リツ</t>
    </rPh>
    <rPh sb="428" eb="430">
      <t>コウジョウ</t>
    </rPh>
    <rPh sb="431" eb="432">
      <t>ハカ</t>
    </rPh>
    <rPh sb="434" eb="436">
      <t>シセツ</t>
    </rPh>
    <rPh sb="436" eb="438">
      <t>リヨウ</t>
    </rPh>
    <rPh sb="438" eb="440">
      <t>キボ</t>
    </rPh>
    <rPh sb="441" eb="444">
      <t>テキセイカ</t>
    </rPh>
    <rPh sb="445" eb="446">
      <t>スス</t>
    </rPh>
    <rPh sb="450" eb="452">
      <t>ヒツヨウ</t>
    </rPh>
    <rPh sb="462" eb="465">
      <t>スイセンカ</t>
    </rPh>
    <rPh sb="465" eb="466">
      <t>リツ</t>
    </rPh>
    <rPh sb="468" eb="470">
      <t>サクネン</t>
    </rPh>
    <rPh sb="473" eb="476">
      <t>ドウスイジュン</t>
    </rPh>
    <rPh sb="477" eb="478">
      <t>タモ</t>
    </rPh>
    <rPh sb="491" eb="492">
      <t>タッ</t>
    </rPh>
    <rPh sb="500" eb="502">
      <t>スイシツ</t>
    </rPh>
    <rPh sb="502" eb="504">
      <t>ホゼン</t>
    </rPh>
    <rPh sb="505" eb="508">
      <t>シヨウリョウ</t>
    </rPh>
    <rPh sb="508" eb="510">
      <t>シュウニュウ</t>
    </rPh>
    <rPh sb="511" eb="513">
      <t>カクホ</t>
    </rPh>
    <rPh sb="514" eb="516">
      <t>シセツ</t>
    </rPh>
    <rPh sb="517" eb="519">
      <t>テキセイ</t>
    </rPh>
    <rPh sb="519" eb="521">
      <t>リヨウ</t>
    </rPh>
    <rPh sb="524" eb="526">
      <t>セツゾク</t>
    </rPh>
    <rPh sb="526" eb="527">
      <t>リツ</t>
    </rPh>
    <rPh sb="528" eb="530">
      <t>コウジョウ</t>
    </rPh>
    <rPh sb="531" eb="532">
      <t>ハカ</t>
    </rPh>
    <rPh sb="533" eb="535">
      <t>ヒツヨウ</t>
    </rPh>
    <phoneticPr fontId="4"/>
  </si>
  <si>
    <t>　当該施設は、供用開始から31年が経過している。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平成25年度　　：機能診断
　平成26年度　　：最適整備構想等の作成
　平成27年度　　：施設改築に係る実施設計
　平成28～30年度：改築工事の実施</t>
    <rPh sb="1" eb="3">
      <t>トウガイ</t>
    </rPh>
    <rPh sb="3" eb="5">
      <t>シセツ</t>
    </rPh>
    <rPh sb="7" eb="9">
      <t>キョウヨウ</t>
    </rPh>
    <rPh sb="9" eb="11">
      <t>カイシ</t>
    </rPh>
    <rPh sb="15" eb="16">
      <t>ネン</t>
    </rPh>
    <rPh sb="17" eb="19">
      <t>ケイカ</t>
    </rPh>
    <rPh sb="26" eb="28">
      <t>オスイ</t>
    </rPh>
    <rPh sb="28" eb="30">
      <t>カンキョ</t>
    </rPh>
    <rPh sb="36" eb="38">
      <t>タイヨウ</t>
    </rPh>
    <rPh sb="38" eb="40">
      <t>ネンスウ</t>
    </rPh>
    <rPh sb="43" eb="44">
      <t>ネン</t>
    </rPh>
    <rPh sb="55" eb="58">
      <t>ゲンジテン</t>
    </rPh>
    <rPh sb="60" eb="62">
      <t>コウシン</t>
    </rPh>
    <rPh sb="62" eb="64">
      <t>コウジ</t>
    </rPh>
    <rPh sb="65" eb="68">
      <t>ヒツヨウセイ</t>
    </rPh>
    <rPh sb="69" eb="70">
      <t>ヒク</t>
    </rPh>
    <rPh sb="74" eb="76">
      <t>オスイ</t>
    </rPh>
    <rPh sb="76" eb="78">
      <t>ショリ</t>
    </rPh>
    <rPh sb="78" eb="80">
      <t>シセツ</t>
    </rPh>
    <rPh sb="82" eb="84">
      <t>シセツ</t>
    </rPh>
    <rPh sb="85" eb="87">
      <t>ケイネン</t>
    </rPh>
    <rPh sb="87" eb="89">
      <t>レッカ</t>
    </rPh>
    <rPh sb="90" eb="91">
      <t>スス</t>
    </rPh>
    <rPh sb="96" eb="98">
      <t>デンキ</t>
    </rPh>
    <rPh sb="99" eb="101">
      <t>キカイ</t>
    </rPh>
    <rPh sb="101" eb="102">
      <t>トウ</t>
    </rPh>
    <rPh sb="103" eb="105">
      <t>セツビ</t>
    </rPh>
    <rPh sb="106" eb="108">
      <t>タイヨウ</t>
    </rPh>
    <rPh sb="108" eb="110">
      <t>ネンスウ</t>
    </rPh>
    <rPh sb="111" eb="113">
      <t>ケイカ</t>
    </rPh>
    <rPh sb="115" eb="117">
      <t>キノウ</t>
    </rPh>
    <rPh sb="117" eb="119">
      <t>テイカ</t>
    </rPh>
    <rPh sb="120" eb="121">
      <t>ショウ</t>
    </rPh>
    <rPh sb="130" eb="132">
      <t>ヘイセイ</t>
    </rPh>
    <rPh sb="134" eb="136">
      <t>ネンド</t>
    </rPh>
    <rPh sb="138" eb="140">
      <t>ヘイセイ</t>
    </rPh>
    <rPh sb="142" eb="144">
      <t>ネンド</t>
    </rPh>
    <rPh sb="148" eb="150">
      <t>ショリ</t>
    </rPh>
    <rPh sb="150" eb="152">
      <t>シセツ</t>
    </rPh>
    <rPh sb="153" eb="155">
      <t>カイチク</t>
    </rPh>
    <rPh sb="155" eb="157">
      <t>ジギョウ</t>
    </rPh>
    <rPh sb="158" eb="160">
      <t>ジッシ</t>
    </rPh>
    <rPh sb="168" eb="170">
      <t>ヘイセイ</t>
    </rPh>
    <rPh sb="172" eb="174">
      <t>ネンド</t>
    </rPh>
    <rPh sb="177" eb="179">
      <t>キノウ</t>
    </rPh>
    <rPh sb="179" eb="181">
      <t>シンダン</t>
    </rPh>
    <rPh sb="183" eb="185">
      <t>ヘイセイ</t>
    </rPh>
    <rPh sb="187" eb="189">
      <t>ネンド</t>
    </rPh>
    <rPh sb="192" eb="194">
      <t>サイテキ</t>
    </rPh>
    <rPh sb="194" eb="196">
      <t>セイビ</t>
    </rPh>
    <rPh sb="196" eb="198">
      <t>コウソウ</t>
    </rPh>
    <rPh sb="198" eb="199">
      <t>トウ</t>
    </rPh>
    <rPh sb="200" eb="202">
      <t>サクセイ</t>
    </rPh>
    <rPh sb="204" eb="206">
      <t>ヘイセイ</t>
    </rPh>
    <rPh sb="208" eb="210">
      <t>ネンド</t>
    </rPh>
    <rPh sb="213" eb="215">
      <t>シセツ</t>
    </rPh>
    <rPh sb="215" eb="217">
      <t>カイチク</t>
    </rPh>
    <rPh sb="218" eb="219">
      <t>カカ</t>
    </rPh>
    <rPh sb="220" eb="222">
      <t>ジッシ</t>
    </rPh>
    <rPh sb="222" eb="224">
      <t>セッケイ</t>
    </rPh>
    <rPh sb="226" eb="228">
      <t>ヘイセイ</t>
    </rPh>
    <rPh sb="233" eb="235">
      <t>ネンド</t>
    </rPh>
    <rPh sb="236" eb="238">
      <t>カイチク</t>
    </rPh>
    <rPh sb="238" eb="240">
      <t>コウジ</t>
    </rPh>
    <rPh sb="241" eb="243">
      <t>ジッシ</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</si>
  <si>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そのため、より効率的な施設管理による維持経費の削減を行うとともに、接続率の向上や使用料単価の見直しを行い、経営の健全化を図る必要がある。
　今後は、令和２年度に策定する経営戦略に基づき、経営基盤の強化と財政マネジメントの向上を図る。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99">
      <t>セツゾク</t>
    </rPh>
    <rPh sb="99" eb="100">
      <t>リツ</t>
    </rPh>
    <rPh sb="101" eb="103">
      <t>コウジョウ</t>
    </rPh>
    <rPh sb="104" eb="107">
      <t>シヨウリョウ</t>
    </rPh>
    <rPh sb="107" eb="109">
      <t>タンカ</t>
    </rPh>
    <rPh sb="110" eb="112">
      <t>ミナオ</t>
    </rPh>
    <rPh sb="114" eb="115">
      <t>オコナ</t>
    </rPh>
    <rPh sb="117" eb="119">
      <t>ケイエイ</t>
    </rPh>
    <rPh sb="120" eb="123">
      <t>ケンゼンカ</t>
    </rPh>
    <rPh sb="124" eb="125">
      <t>ハカ</t>
    </rPh>
    <rPh sb="126" eb="128">
      <t>ヒツヨウ</t>
    </rPh>
    <rPh sb="134" eb="136">
      <t>コンゴ</t>
    </rPh>
    <rPh sb="138" eb="140">
      <t>レイワ</t>
    </rPh>
    <rPh sb="141" eb="142">
      <t>ネン</t>
    </rPh>
    <rPh sb="142" eb="143">
      <t>ド</t>
    </rPh>
    <rPh sb="144" eb="146">
      <t>サクテイ</t>
    </rPh>
    <rPh sb="148" eb="150">
      <t>ケイエイ</t>
    </rPh>
    <rPh sb="150" eb="152">
      <t>センリャク</t>
    </rPh>
    <rPh sb="153" eb="154">
      <t>モト</t>
    </rPh>
    <rPh sb="157" eb="159">
      <t>ケイエイ</t>
    </rPh>
    <rPh sb="159" eb="161">
      <t>キバン</t>
    </rPh>
    <rPh sb="162" eb="164">
      <t>キョウカ</t>
    </rPh>
    <rPh sb="165" eb="167">
      <t>ザイセイ</t>
    </rPh>
    <rPh sb="174" eb="176">
      <t>コウジョウ</t>
    </rPh>
    <rPh sb="177" eb="17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</si>
</sst>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3E-4092-A9EF-8F163B8160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F3E-4092-A9EF-8F163B8160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50.78</c:v>
                </c:pt>
                <c:pt idx="1">
                  <c:v>52.12</c:v>
                </c:pt>
                <c:pt idx="2">
                  <c:v>52.12</c:v>
                </c:pt>
                <c:pt idx="3">
                  <c:v>52.56</c:v>
                </c:pt>
                <c:pt idx="4">
                  <c:v>47.66</c:v>
                </c:pt>
              </c:numCache>
            </c:numRef>
          </c:val>
          <c:extLst>
            <c:ext xmlns:c16="http://schemas.microsoft.com/office/drawing/2014/chart" uri="{C3380CC4-5D6E-409C-BE32-E72D297353CC}">
              <c16:uniqueId val="{00000000-AFB3-4031-8CCC-4AEA4C5EFE1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54.06</c:v>
                </c:pt>
              </c:numCache>
            </c:numRef>
          </c:val>
          <c:smooth val="0"/>
          <c:extLst>
            <c:ext xmlns:c16="http://schemas.microsoft.com/office/drawing/2014/chart" uri="{C3380CC4-5D6E-409C-BE32-E72D297353CC}">
              <c16:uniqueId val="{00000001-AFB3-4031-8CCC-4AEA4C5EFE1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87.09</c:v>
                </c:pt>
                <c:pt idx="1">
                  <c:v>86.25</c:v>
                </c:pt>
                <c:pt idx="2">
                  <c:v>86</c:v>
                </c:pt>
                <c:pt idx="3">
                  <c:v>85.95</c:v>
                </c:pt>
                <c:pt idx="4">
                  <c:v>85.25</c:v>
                </c:pt>
              </c:numCache>
            </c:numRef>
          </c:val>
          <c:extLst>
            <c:ext xmlns:c16="http://schemas.microsoft.com/office/drawing/2014/chart" uri="{C3380CC4-5D6E-409C-BE32-E72D297353CC}">
              <c16:uniqueId val="{00000000-AA73-4B28-9D76-43B1AA8E80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90.11</c:v>
                </c:pt>
              </c:numCache>
            </c:numRef>
          </c:val>
          <c:smooth val="0"/>
          <c:extLst>
            <c:ext xmlns:c16="http://schemas.microsoft.com/office/drawing/2014/chart" uri="{C3380CC4-5D6E-409C-BE32-E72D297353CC}">
              <c16:uniqueId val="{00000001-AA73-4B28-9D76-43B1AA8E80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64.89</c:v>
                </c:pt>
                <c:pt idx="1">
                  <c:v>67.7</c:v>
                </c:pt>
                <c:pt idx="2">
                  <c:v>73.34</c:v>
                </c:pt>
                <c:pt idx="3">
                  <c:v>84.21</c:v>
                </c:pt>
                <c:pt idx="4">
                  <c:v>93.58</c:v>
                </c:pt>
              </c:numCache>
            </c:numRef>
          </c:val>
          <c:extLst>
            <c:ext xmlns:c16="http://schemas.microsoft.com/office/drawing/2014/chart" uri="{C3380CC4-5D6E-409C-BE32-E72D297353CC}">
              <c16:uniqueId val="{00000000-A2E5-4C96-B711-469FF1CC46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E5-4C96-B711-469FF1CC46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2A-41A8-8E4F-6306B0BFF7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2A-41A8-8E4F-6306B0BFF7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F8-4F02-892E-568866DA1C8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F8-4F02-892E-568866DA1C8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1A-4429-BA79-5DF6C96A10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1A-4429-BA79-5DF6C96A10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75-4D9A-98A8-BC177FF3BB2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75-4D9A-98A8-BC177FF3BB2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195.99</c:v>
                </c:pt>
                <c:pt idx="1">
                  <c:v>444.45</c:v>
                </c:pt>
                <c:pt idx="2">
                  <c:v>498.29</c:v>
                </c:pt>
                <c:pt idx="3" formatCode="#,##0.00;&quot;△&quot;#,##0.00">
                  <c:v>0</c:v>
                </c:pt>
                <c:pt idx="4" formatCode="#,##0.00;&quot;△&quot;#,##0.00">
                  <c:v>0</c:v>
                </c:pt>
              </c:numCache>
            </c:numRef>
          </c:val>
          <c:extLst>
            <c:ext xmlns:c16="http://schemas.microsoft.com/office/drawing/2014/chart" uri="{C3380CC4-5D6E-409C-BE32-E72D297353CC}">
              <c16:uniqueId val="{00000000-C237-48AD-B266-70FB45EE92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654.71</c:v>
                </c:pt>
              </c:numCache>
            </c:numRef>
          </c:val>
          <c:smooth val="0"/>
          <c:extLst>
            <c:ext xmlns:c16="http://schemas.microsoft.com/office/drawing/2014/chart" uri="{C3380CC4-5D6E-409C-BE32-E72D297353CC}">
              <c16:uniqueId val="{00000001-C237-48AD-B266-70FB45EE92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36.67</c:v>
                </c:pt>
                <c:pt idx="1">
                  <c:v>45.3</c:v>
                </c:pt>
                <c:pt idx="2">
                  <c:v>50.77</c:v>
                </c:pt>
                <c:pt idx="3">
                  <c:v>39.380000000000003</c:v>
                </c:pt>
                <c:pt idx="4">
                  <c:v>55.05</c:v>
                </c:pt>
              </c:numCache>
            </c:numRef>
          </c:val>
          <c:extLst>
            <c:ext xmlns:c16="http://schemas.microsoft.com/office/drawing/2014/chart" uri="{C3380CC4-5D6E-409C-BE32-E72D297353CC}">
              <c16:uniqueId val="{00000000-0F6C-4591-A0FE-9BB08EECA8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65.37</c:v>
                </c:pt>
              </c:numCache>
            </c:numRef>
          </c:val>
          <c:smooth val="0"/>
          <c:extLst>
            <c:ext xmlns:c16="http://schemas.microsoft.com/office/drawing/2014/chart" uri="{C3380CC4-5D6E-409C-BE32-E72D297353CC}">
              <c16:uniqueId val="{00000001-0F6C-4591-A0FE-9BB08EECA8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248.57</c:v>
                </c:pt>
                <c:pt idx="1">
                  <c:v>201.83</c:v>
                </c:pt>
                <c:pt idx="2">
                  <c:v>181.77</c:v>
                </c:pt>
                <c:pt idx="3">
                  <c:v>226.87</c:v>
                </c:pt>
                <c:pt idx="4">
                  <c:v>170.57</c:v>
                </c:pt>
              </c:numCache>
            </c:numRef>
          </c:val>
          <c:extLst>
            <c:ext xmlns:c16="http://schemas.microsoft.com/office/drawing/2014/chart" uri="{C3380CC4-5D6E-409C-BE32-E72D297353CC}">
              <c16:uniqueId val="{00000000-DE08-4593-AC53-A225749B353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228.99</c:v>
                </c:pt>
              </c:numCache>
            </c:numRef>
          </c:val>
          <c:smooth val="0"/>
          <c:extLst>
            <c:ext xmlns:c16="http://schemas.microsoft.com/office/drawing/2014/chart" uri="{C3380CC4-5D6E-409C-BE32-E72D297353CC}">
              <c16:uniqueId val="{00000001-DE08-4593-AC53-A225749B353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大洲市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42706</v>
      </c>
      <c r="AM8" s="69"/>
      <c r="AN8" s="69"/>
      <c r="AO8" s="69"/>
      <c r="AP8" s="69"/>
      <c r="AQ8" s="69"/>
      <c r="AR8" s="69"/>
      <c r="AS8" s="69"/>
      <c r="AT8" s="68">
        <f>データ!T6</f>
        <v>432.12</v>
      </c>
      <c r="AU8" s="68"/>
      <c r="AV8" s="68"/>
      <c r="AW8" s="68"/>
      <c r="AX8" s="68"/>
      <c r="AY8" s="68"/>
      <c r="AZ8" s="68"/>
      <c r="BA8" s="68"/>
      <c r="BB8" s="68">
        <f>データ!U6</f>
        <v>98.83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2.27</v>
      </c>
      <c r="Q10" s="68"/>
      <c r="R10" s="68"/>
      <c r="S10" s="68"/>
      <c r="T10" s="68"/>
      <c r="U10" s="68"/>
      <c r="V10" s="68"/>
      <c r="W10" s="68">
        <f>データ!Q6</f>
        <v>107.59</v>
      </c>
      <c r="X10" s="68"/>
      <c r="Y10" s="68"/>
      <c r="Z10" s="68"/>
      <c r="AA10" s="68"/>
      <c r="AB10" s="68"/>
      <c r="AC10" s="68"/>
      <c r="AD10" s="69">
        <f>データ!R6</f>
        <v>1705</v>
      </c>
      <c r="AE10" s="69"/>
      <c r="AF10" s="69"/>
      <c r="AG10" s="69"/>
      <c r="AH10" s="69"/>
      <c r="AI10" s="69"/>
      <c r="AJ10" s="69"/>
      <c r="AK10" s="2"/>
      <c r="AL10" s="69">
        <f>データ!V6</f>
        <v>963</v>
      </c>
      <c r="AM10" s="69"/>
      <c r="AN10" s="69"/>
      <c r="AO10" s="69"/>
      <c r="AP10" s="69"/>
      <c r="AQ10" s="69"/>
      <c r="AR10" s="69"/>
      <c r="AS10" s="69"/>
      <c r="AT10" s="68">
        <f>データ!W6</f>
        <v>0.24</v>
      </c>
      <c r="AU10" s="68"/>
      <c r="AV10" s="68"/>
      <c r="AW10" s="68"/>
      <c r="AX10" s="68"/>
      <c r="AY10" s="68"/>
      <c r="AZ10" s="68"/>
      <c r="BA10" s="68"/>
      <c r="BB10" s="68">
        <f>データ!X6</f>
        <v>4012.5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44</v>
      </c>
      <c r="O86" s="26" t="str">
        <f>データ!EO6</f>
        <v>【0.02】</v>
      </c>
    </row>
  </sheetData>
  <sheetProtection algorithmName="SHA-512" hashValue="7TKXbVpMpkT+6ntKf0id5DlcP8dtkX9SnCrwVk9V9lNvcZjrpwbmYx0YiWkoDtaSDAPZ+sUjZTkfhiWcmfO8Dw==" saltValue="XAIi/x4CQTP4LKB2G+WDC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382078</v>
      </c>
      <c r="D6" s="33">
        <f t="shared" si="3"/>
        <v>47</v>
      </c>
      <c r="E6" s="33">
        <f t="shared" si="3"/>
        <v>17</v>
      </c>
      <c r="F6" s="33">
        <f t="shared" si="3"/>
        <v>5</v>
      </c>
      <c r="G6" s="33">
        <f t="shared" si="3"/>
        <v>0</v>
      </c>
      <c r="H6" s="33" t="str">
        <f t="shared" si="3"/>
        <v>愛媛県　大洲市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2.27</v>
      </c>
      <c r="Q6" s="34">
        <f t="shared" si="3"/>
        <v>107.59</v>
      </c>
      <c r="R6" s="34">
        <f t="shared" si="3"/>
        <v>1705</v>
      </c>
      <c r="S6" s="34">
        <f t="shared" si="3"/>
        <v>42706</v>
      </c>
      <c r="T6" s="34">
        <f t="shared" si="3"/>
        <v>432.12</v>
      </c>
      <c r="U6" s="34">
        <f t="shared" si="3"/>
        <v>98.83</v>
      </c>
      <c r="V6" s="34">
        <f t="shared" si="3"/>
        <v>963</v>
      </c>
      <c r="W6" s="34">
        <f t="shared" si="3"/>
        <v>0.24</v>
      </c>
      <c r="X6" s="34">
        <f t="shared" si="3"/>
        <v>4012.5</v>
      </c>
      <c r="Y6" s="35">
        <f>IF(Y7="",NA(),Y7)</f>
        <v>64.89</v>
      </c>
      <c r="Z6" s="35">
        <f t="shared" ref="Z6:AH6" si="4">IF(Z7="",NA(),Z7)</f>
        <v>67.7</v>
      </c>
      <c r="AA6" s="35">
        <f t="shared" si="4"/>
        <v>73.34</v>
      </c>
      <c r="AB6" s="35">
        <f t="shared" si="4"/>
        <v>84.21</v>
      </c>
      <c r="AC6" s="35">
        <f t="shared" si="4"/>
        <v>93.58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195.99</v>
      </c>
      <c r="BG6" s="35">
        <f t="shared" ref="BG6:BO6" si="7">IF(BG7="",NA(),BG7)</f>
        <v>444.45</v>
      </c>
      <c r="BH6" s="35">
        <f t="shared" si="7"/>
        <v>498.29</v>
      </c>
      <c r="BI6" s="34">
        <f t="shared" si="7"/>
        <v>0</v>
      </c>
      <c r="BJ6" s="34">
        <f t="shared" si="7"/>
        <v>0</v>
      </c>
      <c r="BK6" s="35">
        <f t="shared" si="7"/>
        <v>1081.8</v>
      </c>
      <c r="BL6" s="35">
        <f t="shared" si="7"/>
        <v>974.93</v>
      </c>
      <c r="BM6" s="35">
        <f t="shared" si="7"/>
        <v>855.8</v>
      </c>
      <c r="BN6" s="35">
        <f t="shared" si="7"/>
        <v>789.46</v>
      </c>
      <c r="BO6" s="35">
        <f t="shared" si="7"/>
        <v>654.71</v>
      </c>
      <c r="BP6" s="34" t="str">
        <f>IF(BP7="","",IF(BP7="-","【-】","【"&amp;SUBSTITUTE(TEXT(BP7,"#,##0.00"),"-","△")&amp;"】"))</f>
        <v>【765.47】</v>
      </c>
      <c r="BQ6" s="35">
        <f>IF(BQ7="",NA(),BQ7)</f>
        <v>36.67</v>
      </c>
      <c r="BR6" s="35">
        <f t="shared" ref="BR6:BZ6" si="8">IF(BR7="",NA(),BR7)</f>
        <v>45.3</v>
      </c>
      <c r="BS6" s="35">
        <f t="shared" si="8"/>
        <v>50.77</v>
      </c>
      <c r="BT6" s="35">
        <f t="shared" si="8"/>
        <v>39.380000000000003</v>
      </c>
      <c r="BU6" s="35">
        <f t="shared" si="8"/>
        <v>55.05</v>
      </c>
      <c r="BV6" s="35">
        <f t="shared" si="8"/>
        <v>52.19</v>
      </c>
      <c r="BW6" s="35">
        <f t="shared" si="8"/>
        <v>55.32</v>
      </c>
      <c r="BX6" s="35">
        <f t="shared" si="8"/>
        <v>59.8</v>
      </c>
      <c r="BY6" s="35">
        <f t="shared" si="8"/>
        <v>57.77</v>
      </c>
      <c r="BZ6" s="35">
        <f t="shared" si="8"/>
        <v>65.37</v>
      </c>
      <c r="CA6" s="34" t="str">
        <f>IF(CA7="","",IF(CA7="-","【-】","【"&amp;SUBSTITUTE(TEXT(CA7,"#,##0.00"),"-","△")&amp;"】"))</f>
        <v>【59.59】</v>
      </c>
      <c r="CB6" s="35">
        <f>IF(CB7="",NA(),CB7)</f>
        <v>248.57</v>
      </c>
      <c r="CC6" s="35">
        <f t="shared" ref="CC6:CK6" si="9">IF(CC7="",NA(),CC7)</f>
        <v>201.83</v>
      </c>
      <c r="CD6" s="35">
        <f t="shared" si="9"/>
        <v>181.77</v>
      </c>
      <c r="CE6" s="35">
        <f t="shared" si="9"/>
        <v>226.87</v>
      </c>
      <c r="CF6" s="35">
        <f t="shared" si="9"/>
        <v>170.57</v>
      </c>
      <c r="CG6" s="35">
        <f t="shared" si="9"/>
        <v>296.14</v>
      </c>
      <c r="CH6" s="35">
        <f t="shared" si="9"/>
        <v>283.17</v>
      </c>
      <c r="CI6" s="35">
        <f t="shared" si="9"/>
        <v>263.76</v>
      </c>
      <c r="CJ6" s="35">
        <f t="shared" si="9"/>
        <v>274.35000000000002</v>
      </c>
      <c r="CK6" s="35">
        <f t="shared" si="9"/>
        <v>228.99</v>
      </c>
      <c r="CL6" s="34" t="str">
        <f>IF(CL7="","",IF(CL7="-","【-】","【"&amp;SUBSTITUTE(TEXT(CL7,"#,##0.00"),"-","△")&amp;"】"))</f>
        <v>【257.86】</v>
      </c>
      <c r="CM6" s="35">
        <f>IF(CM7="",NA(),CM7)</f>
        <v>50.78</v>
      </c>
      <c r="CN6" s="35">
        <f t="shared" ref="CN6:CV6" si="10">IF(CN7="",NA(),CN7)</f>
        <v>52.12</v>
      </c>
      <c r="CO6" s="35">
        <f t="shared" si="10"/>
        <v>52.12</v>
      </c>
      <c r="CP6" s="35">
        <f t="shared" si="10"/>
        <v>52.56</v>
      </c>
      <c r="CQ6" s="35">
        <f t="shared" si="10"/>
        <v>47.66</v>
      </c>
      <c r="CR6" s="35">
        <f t="shared" si="10"/>
        <v>52.31</v>
      </c>
      <c r="CS6" s="35">
        <f t="shared" si="10"/>
        <v>60.65</v>
      </c>
      <c r="CT6" s="35">
        <f t="shared" si="10"/>
        <v>51.75</v>
      </c>
      <c r="CU6" s="35">
        <f t="shared" si="10"/>
        <v>50.68</v>
      </c>
      <c r="CV6" s="35">
        <f t="shared" si="10"/>
        <v>54.06</v>
      </c>
      <c r="CW6" s="34" t="str">
        <f>IF(CW7="","",IF(CW7="-","【-】","【"&amp;SUBSTITUTE(TEXT(CW7,"#,##0.00"),"-","△")&amp;"】"))</f>
        <v>【51.30】</v>
      </c>
      <c r="CX6" s="35">
        <f>IF(CX7="",NA(),CX7)</f>
        <v>87.09</v>
      </c>
      <c r="CY6" s="35">
        <f t="shared" ref="CY6:DG6" si="11">IF(CY7="",NA(),CY7)</f>
        <v>86.25</v>
      </c>
      <c r="CZ6" s="35">
        <f t="shared" si="11"/>
        <v>86</v>
      </c>
      <c r="DA6" s="35">
        <f t="shared" si="11"/>
        <v>85.95</v>
      </c>
      <c r="DB6" s="35">
        <f t="shared" si="11"/>
        <v>85.25</v>
      </c>
      <c r="DC6" s="35">
        <f t="shared" si="11"/>
        <v>84.32</v>
      </c>
      <c r="DD6" s="35">
        <f t="shared" si="11"/>
        <v>84.58</v>
      </c>
      <c r="DE6" s="35">
        <f t="shared" si="11"/>
        <v>84.84</v>
      </c>
      <c r="DF6" s="35">
        <f t="shared" si="11"/>
        <v>84.86</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382078</v>
      </c>
      <c r="D7" s="37">
        <v>47</v>
      </c>
      <c r="E7" s="37">
        <v>17</v>
      </c>
      <c r="F7" s="37">
        <v>5</v>
      </c>
      <c r="G7" s="37">
        <v>0</v>
      </c>
      <c r="H7" s="37" t="s">
        <v>98</v>
      </c>
      <c r="I7" s="37" t="s">
        <v>99</v>
      </c>
      <c r="J7" s="37" t="s">
        <v>100</v>
      </c>
      <c r="K7" s="37" t="s">
        <v>101</v>
      </c>
      <c r="L7" s="37" t="s">
        <v>102</v>
      </c>
      <c r="M7" s="37" t="s">
        <v>103</v>
      </c>
      <c r="N7" s="38" t="s">
        <v>104</v>
      </c>
      <c r="O7" s="38" t="s">
        <v>105</v>
      </c>
      <c r="P7" s="38">
        <v>2.27</v>
      </c>
      <c r="Q7" s="38">
        <v>107.59</v>
      </c>
      <c r="R7" s="38">
        <v>1705</v>
      </c>
      <c r="S7" s="38">
        <v>42706</v>
      </c>
      <c r="T7" s="38">
        <v>432.12</v>
      </c>
      <c r="U7" s="38">
        <v>98.83</v>
      </c>
      <c r="V7" s="38">
        <v>963</v>
      </c>
      <c r="W7" s="38">
        <v>0.24</v>
      </c>
      <c r="X7" s="38">
        <v>4012.5</v>
      </c>
      <c r="Y7" s="38">
        <v>64.89</v>
      </c>
      <c r="Z7" s="38">
        <v>67.7</v>
      </c>
      <c r="AA7" s="38">
        <v>73.34</v>
      </c>
      <c r="AB7" s="38">
        <v>84.21</v>
      </c>
      <c r="AC7" s="38">
        <v>93.58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195.99</v>
      </c>
      <c r="BG7" s="38">
        <v>444.45</v>
      </c>
      <c r="BH7" s="38">
        <v>498.29</v>
      </c>
      <c r="BI7" s="38">
        <v>0</v>
      </c>
      <c r="BJ7" s="38">
        <v>0</v>
      </c>
      <c r="BK7" s="38">
        <v>1081.8</v>
      </c>
      <c r="BL7" s="38">
        <v>974.93</v>
      </c>
      <c r="BM7" s="38">
        <v>855.8</v>
      </c>
      <c r="BN7" s="38">
        <v>789.46</v>
      </c>
      <c r="BO7" s="38">
        <v>654.71</v>
      </c>
      <c r="BP7" s="38">
        <v>765.47</v>
      </c>
      <c r="BQ7" s="38">
        <v>36.67</v>
      </c>
      <c r="BR7" s="38">
        <v>45.3</v>
      </c>
      <c r="BS7" s="38">
        <v>50.77</v>
      </c>
      <c r="BT7" s="38">
        <v>39.380000000000003</v>
      </c>
      <c r="BU7" s="38">
        <v>55.05</v>
      </c>
      <c r="BV7" s="38">
        <v>52.19</v>
      </c>
      <c r="BW7" s="38">
        <v>55.32</v>
      </c>
      <c r="BX7" s="38">
        <v>59.8</v>
      </c>
      <c r="BY7" s="38">
        <v>57.77</v>
      </c>
      <c r="BZ7" s="38">
        <v>65.37</v>
      </c>
      <c r="CA7" s="38">
        <v>59.59</v>
      </c>
      <c r="CB7" s="38">
        <v>248.57</v>
      </c>
      <c r="CC7" s="38">
        <v>201.83</v>
      </c>
      <c r="CD7" s="38">
        <v>181.77</v>
      </c>
      <c r="CE7" s="38">
        <v>226.87</v>
      </c>
      <c r="CF7" s="38">
        <v>170.57</v>
      </c>
      <c r="CG7" s="38">
        <v>296.14</v>
      </c>
      <c r="CH7" s="38">
        <v>283.17</v>
      </c>
      <c r="CI7" s="38">
        <v>263.76</v>
      </c>
      <c r="CJ7" s="38">
        <v>274.35000000000002</v>
      </c>
      <c r="CK7" s="38">
        <v>228.99</v>
      </c>
      <c r="CL7" s="38">
        <v>257.86</v>
      </c>
      <c r="CM7" s="38">
        <v>50.78</v>
      </c>
      <c r="CN7" s="38">
        <v>52.12</v>
      </c>
      <c r="CO7" s="38">
        <v>52.12</v>
      </c>
      <c r="CP7" s="38">
        <v>52.56</v>
      </c>
      <c r="CQ7" s="38">
        <v>47.66</v>
      </c>
      <c r="CR7" s="38">
        <v>52.31</v>
      </c>
      <c r="CS7" s="38">
        <v>60.65</v>
      </c>
      <c r="CT7" s="38">
        <v>51.75</v>
      </c>
      <c r="CU7" s="38">
        <v>50.68</v>
      </c>
      <c r="CV7" s="38">
        <v>54.06</v>
      </c>
      <c r="CW7" s="38">
        <v>51.3</v>
      </c>
      <c r="CX7" s="38">
        <v>87.09</v>
      </c>
      <c r="CY7" s="38">
        <v>86.25</v>
      </c>
      <c r="CZ7" s="38">
        <v>86</v>
      </c>
      <c r="DA7" s="38">
        <v>85.95</v>
      </c>
      <c r="DB7" s="38">
        <v>85.25</v>
      </c>
      <c r="DC7" s="38">
        <v>84.32</v>
      </c>
      <c r="DD7" s="38">
        <v>84.58</v>
      </c>
      <c r="DE7" s="38">
        <v>84.84</v>
      </c>
      <c r="DF7" s="38">
        <v>84.86</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大洲市</cp:lastModifiedBy>
  <cp:lastPrinted>2021-02-04T00:12:22Z</cp:lastPrinted>
  <dcterms:created xsi:type="dcterms:W3CDTF">2020-12-04T03:07:59Z</dcterms:created>
  <dcterms:modified xsi:type="dcterms:W3CDTF">2021-02-04T00:55:13Z</dcterms:modified>
  <cp:category/>
</cp:coreProperties>
</file>