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2 （影浦）\団体別ファイル\【〆切2８（月）】公営企業に係る経営比較分析表（令和元年度決算）の分析等について（依頼）\08 伊予市〇\"/>
    </mc:Choice>
  </mc:AlternateContent>
  <workbookProtection workbookAlgorithmName="SHA-512" workbookHashValue="rII9F1E5Rz3us42ikvOXnmFWFPj9IMHDEuCb0SNM8jLiUV9EQvqhtzSEj5xeGLzALDBAZEI1BFUFdt6HwbeRrw==" workbookSaltValue="u7kwRWea/7CF27m/6DmqQ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AD8" i="4" s="1"/>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H85" i="4"/>
  <c r="G85" i="4"/>
  <c r="F85" i="4"/>
  <c r="BB10" i="4"/>
  <c r="AT10" i="4"/>
  <c r="AL10" i="4"/>
  <c r="W10" i="4"/>
  <c r="I10" i="4"/>
  <c r="B10" i="4"/>
  <c r="BB8" i="4"/>
  <c r="AT8" i="4"/>
  <c r="W8" i="4"/>
  <c r="P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<sst xmlns="http://schemas.openxmlformats.org/spreadsheetml/2006/main" count="228" uniqueCount="114">
  <si>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</si>
  <si>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</si>
  <si>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</si>
  <si>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</si>
  <si>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</si>
  <si>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</si>
  <si>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</si>
  <si>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</si>
  <si>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</si>
  <si>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</si>
  <si>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</si>
  <si>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</si>
  <si>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</si>
  <si>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</si>
  <si>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</si>
  <si>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</si>
  <si>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</si>
  <si>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</si>
  <si>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</si>
  <si>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</si>
  <si>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</si>
  <si>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</si>
  <si>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</si>
  <si>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</si>
  <si>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</si>
  <si>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</si>
  <si>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</si>
  <si>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</si>
  <si>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</si>
  <si>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</si>
  <si>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</si>
  <si>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</si>
  <si>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</si>
  <si>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</si>
  <si>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</si>
  <si>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</si>
  <si>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</si>
  <si>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</si>
  <si>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</si>
  <si>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</si>
  <si>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</si>
  <si>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</si>
  <si>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</si>
  <si>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</si>
  <si>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</si>
  <si>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</si>
  <si>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</si>
  <si>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</si>
  <si>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</si>
  <si>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</si>
  <si>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</si>
  <si>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</si>
  <si>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</si>
  <si>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</si>
  <si>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</si>
  <si>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</si>
  <si>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</si>
  <si>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</si>
  <si>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</si>
  <si>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</si>
  <si>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</si>
  <si>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</si>
  <si>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</si>
  <si>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</si>
  <si>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</si>
  <si>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</si>
  <si>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</si>
  <si>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</si>
  <si>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</si>
  <si>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</si>
  <si>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</si>
  <si>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</si>
  <si>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</si>
  <si>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</si>
  <si>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</si>
  <si>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</si>
  <si>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</si>
  <si>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</si>
  <si>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</si>
  <si>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</si>
  <si>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</si>
  <si>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</si>
  <si>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</si>
  <si>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</si>
  <si>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</si>
  <si>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</si>
  <si>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</si>
  <si>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</si>
  <si>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</si>
  <si>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</si>
  <si>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</si>
  <si>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</si>
  <si>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</si>
  <si>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</si>
  <si>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</si>
  <si>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</si>
  <si>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</si>
  <si>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</si>
  <si>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</si>
  <si>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</si>
  <si>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</si>
  <si>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</si>
  <si>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</si>
  <si>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</si>
  <si>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</si>
  <si>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</si>
  <si>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</si>
  <si>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</si>
  <si>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</si>
  <si>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</si>
  <si>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</si>
  <si>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本市の上水道事業における財政状況については、現在のところ健全経営を維持している。しかしながら、平成29年度に上灘地区簡易水道統合を実施し上水道に統合したことに加え、老朽化した既存施設の更新や耐震化事業等により、資本投資の増加が見込まれ、今後、人口減少に伴う水道利用収益の減少等により健全経営の継続ができないことが想定されるため、平成30年度に水道料金を改正し、令和元年9月より施行した。今後は、改定された給水収益の推移を注視するとともに、令和2年度からの簡易水道事業の法適用化や老朽化した既存施設の更新・耐震化事業等による資本投資の増加が見込まれるため、中期的な経営基本計画である「経営戦略」を令和2年度中に策定し、それに基づき計画的かつ合理的な経営を行うことにより、経営基盤の強化を図りたい。</t>
    <rPh sb="269" eb="271">
      <t>ミコ</t>
    </rPh>
    <rPh sb="277" eb="278">
      <t>チュウ</t>
    </rPh>
    <rPh sb="297" eb="298">
      <t>レイ</t>
    </rPh>
    <rPh sb="298" eb="299">
      <t>ワ</t>
    </rPh>
    <rPh sb="300" eb="302">
      <t>ネンド</t>
    </rPh>
    <rPh sb="302" eb="303">
      <t>チュウ</t>
    </rPh>
    <phoneticPr fontId="4"/>
  </si>
  <si>
    <t>　①「経常収支比率」は、令和元年度は、平成30年度と比較すると、110.33%で0.65ポイント増加し、類似団体平均値を上回っており、100％を超えているため、健全な経営状況といえる。令和元年度に増加した主な要因としては、本市においても年々人口が減少する中、有収水量が前年度比0.06％の減となったが、令和元年9月使用分より料金改定を行ったため、収入源となる給水収益が3.5％増加したことによるものである。
　②「累積欠損金」については、過去5年間0%となっており未発生である。
　③「流動比率」は、平成30年度と比較すると45.06ポイント減少することとなった。これは企業債の単年度償還額が増加したことが要因となっている。令和4年度が単年度償還額のピークとなるため、引き続き、経営上必要な収益の増加に努めることが必要である。
　④「企業債残高対給水収益比率」については、類似団体平均値より高い数値を示している。これは、平成28年度まで上灘地区簡易水道統合整備事業を実施した際に企業債により資金調達を行ったことによるものである。平成29年度以降は、企業債の償還が進んでいるため、数値は減少傾向にあるが、今後施設等の耐震化事業を実施していくため、企業債残高の増加には注視する必要がある。しかしながら、償還以上に借入を行わないことを1つの目標として、事業を実施していくこととしているため、数値は減少にしていくものと思われる。
　⑥「給水原価」については、過去5年間145円～155円で推移しており、類似団体平均値より約20円程度低く、⑤「料金回収率」については、令和元年度が107.18%であり、給水に係る費用を給水収益で賄うことができている。
　以上の指標から本市の経営については、概ね健全経営が維持されている状況にあると考えられるが、今後の施設等の耐震化事業において企業債や補助金に依存することが考えられるため、更なる費用削減や更新投資等に充てる財源の確保に努めていく必要がある。
　次に⑦「施設利用率」については、令和元年度は62.23％で、類似団体平均値から見ても良好であると考えられる。
　さらに、⑧「有収率」については、平成29年度以降増加傾向にある。今後も、整備事業計画による管路の更新・漏水調査・修繕を強化する等の取り組みを進めなければならない。</t>
    <rPh sb="12" eb="14">
      <t>レイワ</t>
    </rPh>
    <rPh sb="14" eb="15">
      <t>ガン</t>
    </rPh>
    <rPh sb="48" eb="50">
      <t>ゾウカ</t>
    </rPh>
    <rPh sb="60" eb="61">
      <t>ウエ</t>
    </rPh>
    <rPh sb="92" eb="94">
      <t>レイワ</t>
    </rPh>
    <rPh sb="94" eb="95">
      <t>ガン</t>
    </rPh>
    <rPh sb="98" eb="100">
      <t>ゾウカ</t>
    </rPh>
    <rPh sb="161" eb="163">
      <t>ユウシュウ</t>
    </rPh>
    <rPh sb="163" eb="165">
      <t>スイリョウ</t>
    </rPh>
    <rPh sb="166" eb="170">
      <t>ゼンネンドヒ</t>
    </rPh>
    <rPh sb="176" eb="177">
      <t>ゲン</t>
    </rPh>
    <rPh sb="185" eb="187">
      <t>ガンネン</t>
    </rPh>
    <rPh sb="188" eb="189">
      <t>ガツ</t>
    </rPh>
    <rPh sb="189" eb="191">
      <t>シヨウ</t>
    </rPh>
    <rPh sb="191" eb="192">
      <t>ブン</t>
    </rPh>
    <rPh sb="196" eb="198">
      <t>ゾウカ</t>
    </rPh>
    <rPh sb="218" eb="220">
      <t>ゾウカ</t>
    </rPh>
    <rPh sb="250" eb="252">
      <t>ヘイセイ</t>
    </rPh>
    <rPh sb="254" eb="256">
      <t>ネンド</t>
    </rPh>
    <rPh sb="257" eb="259">
      <t>ヒカク</t>
    </rPh>
    <rPh sb="271" eb="273">
      <t>ゲンショウ</t>
    </rPh>
    <rPh sb="285" eb="287">
      <t>キギョウ</t>
    </rPh>
    <rPh sb="287" eb="288">
      <t>サイ</t>
    </rPh>
    <rPh sb="289" eb="292">
      <t>タンネンド</t>
    </rPh>
    <rPh sb="292" eb="294">
      <t>ショウカン</t>
    </rPh>
    <rPh sb="294" eb="295">
      <t>ガク</t>
    </rPh>
    <rPh sb="296" eb="298">
      <t>ゾウカ</t>
    </rPh>
    <rPh sb="303" eb="305">
      <t>ヨウイン</t>
    </rPh>
    <rPh sb="312" eb="313">
      <t>レイ</t>
    </rPh>
    <rPh sb="313" eb="314">
      <t>ワ</t>
    </rPh>
    <rPh sb="315" eb="317">
      <t>ネンド</t>
    </rPh>
    <rPh sb="318" eb="321">
      <t>タンネンド</t>
    </rPh>
    <rPh sb="321" eb="323">
      <t>ショウカン</t>
    </rPh>
    <rPh sb="323" eb="324">
      <t>ガク</t>
    </rPh>
    <rPh sb="428" eb="430">
      <t>セイビ</t>
    </rPh>
    <rPh sb="430" eb="432">
      <t>ジギョウ</t>
    </rPh>
    <rPh sb="437" eb="438">
      <t>サイ</t>
    </rPh>
    <rPh sb="439" eb="441">
      <t>キギョウ</t>
    </rPh>
    <rPh sb="441" eb="442">
      <t>サイ</t>
    </rPh>
    <rPh sb="445" eb="447">
      <t>シキン</t>
    </rPh>
    <rPh sb="447" eb="449">
      <t>チョウタツ</t>
    </rPh>
    <rPh sb="450" eb="451">
      <t>オコナ</t>
    </rPh>
    <rPh sb="464" eb="466">
      <t>ヘイセイ</t>
    </rPh>
    <rPh sb="468" eb="470">
      <t>ネンド</t>
    </rPh>
    <rPh sb="470" eb="472">
      <t>イコウ</t>
    </rPh>
    <rPh sb="474" eb="476">
      <t>キギョウ</t>
    </rPh>
    <rPh sb="476" eb="477">
      <t>サイ</t>
    </rPh>
    <rPh sb="478" eb="480">
      <t>ショウカン</t>
    </rPh>
    <rPh sb="481" eb="482">
      <t>スス</t>
    </rPh>
    <rPh sb="489" eb="491">
      <t>スウチ</t>
    </rPh>
    <rPh sb="492" eb="494">
      <t>ゲンショウ</t>
    </rPh>
    <rPh sb="494" eb="496">
      <t>ケイコウ</t>
    </rPh>
    <rPh sb="501" eb="503">
      <t>コンゴ</t>
    </rPh>
    <rPh sb="503" eb="505">
      <t>シセツ</t>
    </rPh>
    <rPh sb="505" eb="506">
      <t>トウ</t>
    </rPh>
    <rPh sb="507" eb="510">
      <t>タイシンカ</t>
    </rPh>
    <rPh sb="510" eb="512">
      <t>ジギョウ</t>
    </rPh>
    <rPh sb="513" eb="515">
      <t>ジッシ</t>
    </rPh>
    <rPh sb="522" eb="524">
      <t>キギョウ</t>
    </rPh>
    <rPh sb="524" eb="525">
      <t>サイ</t>
    </rPh>
    <rPh sb="525" eb="527">
      <t>ザンダカ</t>
    </rPh>
    <rPh sb="528" eb="530">
      <t>ゾウカ</t>
    </rPh>
    <rPh sb="532" eb="534">
      <t>チュウシ</t>
    </rPh>
    <rPh sb="536" eb="538">
      <t>ヒツヨウ</t>
    </rPh>
    <rPh sb="549" eb="551">
      <t>ショウカン</t>
    </rPh>
    <rPh sb="551" eb="553">
      <t>イジョウ</t>
    </rPh>
    <rPh sb="554" eb="556">
      <t>カリイレ</t>
    </rPh>
    <rPh sb="557" eb="558">
      <t>オコナ</t>
    </rPh>
    <rPh sb="567" eb="569">
      <t>モクヒョウ</t>
    </rPh>
    <rPh sb="573" eb="575">
      <t>ジギョウ</t>
    </rPh>
    <rPh sb="576" eb="578">
      <t>ジッシ</t>
    </rPh>
    <rPh sb="592" eb="594">
      <t>スウチ</t>
    </rPh>
    <rPh sb="595" eb="597">
      <t>ゲンショウ</t>
    </rPh>
    <rPh sb="605" eb="606">
      <t>オモ</t>
    </rPh>
    <rPh sb="679" eb="680">
      <t>レイ</t>
    </rPh>
    <rPh sb="680" eb="681">
      <t>ワ</t>
    </rPh>
    <rPh sb="681" eb="683">
      <t>ガンネン</t>
    </rPh>
    <rPh sb="772" eb="773">
      <t>トウ</t>
    </rPh>
    <rPh sb="774" eb="777">
      <t>タイシンカ</t>
    </rPh>
    <rPh sb="777" eb="779">
      <t>ジギョウ</t>
    </rPh>
    <rPh sb="858" eb="859">
      <t>レイ</t>
    </rPh>
    <rPh sb="859" eb="860">
      <t>ワ</t>
    </rPh>
    <rPh sb="860" eb="861">
      <t>ガン</t>
    </rPh>
    <rPh sb="920" eb="922">
      <t>イコウ</t>
    </rPh>
    <rPh sb="922" eb="924">
      <t>ゾウカ</t>
    </rPh>
    <rPh sb="924" eb="926">
      <t>ケイコウ</t>
    </rPh>
    <phoneticPr fontId="4"/>
  </si>
  <si>
    <t>①「有形固定資産減価償却率」については、類似団体平均値を過去5年間下回っており、令和元年度においては、41.07%と平均値より7.1ポイント低い数値である。これは、上灘地区簡易水道統合を実施した影響があり、類似団体との比較においては、保有している資産が法定耐用年数に近づいている割合が低いと考えられるが、指標を参考に将来の施設の更新等の必要性と財源の確保に留意したい。
　③「管路更新率」については、令和元年度は、類似団体平均値を上回った。平成30年度以降②「管路経年化率」が上昇していることを踏まえ、有収率の向上を図るためにも、限られた財源で更新をし、耐震化の対応と併せ今後積極的な整備に取り組む計画である。</t>
    <rPh sb="40" eb="41">
      <t>レイ</t>
    </rPh>
    <rPh sb="41" eb="42">
      <t>ワ</t>
    </rPh>
    <rPh sb="42" eb="43">
      <t>ガン</t>
    </rPh>
    <rPh sb="200" eb="201">
      <t>レイ</t>
    </rPh>
    <rPh sb="201" eb="202">
      <t>ワ</t>
    </rPh>
    <rPh sb="202" eb="203">
      <t>ガン</t>
    </rPh>
    <rPh sb="203" eb="204">
      <t>ネン</t>
    </rPh>
    <rPh sb="215" eb="217">
      <t>ウワマワ</t>
    </rPh>
    <rPh sb="220" eb="222">
      <t>ヘイセイ</t>
    </rPh>
    <rPh sb="224" eb="226">
      <t>ネンド</t>
    </rPh>
    <rPh sb="226" eb="228">
      <t>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</si>
</sst>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1.22</c:v>
                </c:pt>
                <c:pt idx="1">
                  <c:v>0.87</c:v>
                </c:pt>
                <c:pt idx="2">
                  <c:v>0.99</c:v>
                </c:pt>
                <c:pt idx="3">
                  <c:v>0.47</c:v>
                </c:pt>
                <c:pt idx="4">
                  <c:v>0.86</c:v>
                </c:pt>
              </c:numCache>
            </c:numRef>
          </c:val>
          <c:extLst>
            <c:ext xmlns:c16="http://schemas.microsoft.com/office/drawing/2014/chart" uri="{C3380CC4-5D6E-409C-BE32-E72D297353CC}">
              <c16:uniqueId val="{00000000-77A8-46A9-9326-9141958D7D9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0.61</c:v>
                </c:pt>
                <c:pt idx="2">
                  <c:v>0.51</c:v>
                </c:pt>
                <c:pt idx="3">
                  <c:v>0.57999999999999996</c:v>
                </c:pt>
                <c:pt idx="4">
                  <c:v>0.54</c:v>
                </c:pt>
              </c:numCache>
            </c:numRef>
          </c:val>
          <c:smooth val="0"/>
          <c:extLst>
            <c:ext xmlns:c16="http://schemas.microsoft.com/office/drawing/2014/chart" uri="{C3380CC4-5D6E-409C-BE32-E72D297353CC}">
              <c16:uniqueId val="{00000001-77A8-46A9-9326-9141958D7D9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59.81</c:v>
                </c:pt>
                <c:pt idx="1">
                  <c:v>60.59</c:v>
                </c:pt>
                <c:pt idx="2">
                  <c:v>61.81</c:v>
                </c:pt>
                <c:pt idx="3">
                  <c:v>63.16</c:v>
                </c:pt>
                <c:pt idx="4">
                  <c:v>62.23</c:v>
                </c:pt>
              </c:numCache>
            </c:numRef>
          </c:val>
          <c:extLst>
            <c:ext xmlns:c16="http://schemas.microsoft.com/office/drawing/2014/chart" uri="{C3380CC4-5D6E-409C-BE32-E72D297353CC}">
              <c16:uniqueId val="{00000000-32FD-4618-992F-60AA259EE82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58.53</c:v>
                </c:pt>
                <c:pt idx="1">
                  <c:v>59.01</c:v>
                </c:pt>
                <c:pt idx="2">
                  <c:v>60.03</c:v>
                </c:pt>
                <c:pt idx="3">
                  <c:v>59.74</c:v>
                </c:pt>
                <c:pt idx="4">
                  <c:v>59.67</c:v>
                </c:pt>
              </c:numCache>
            </c:numRef>
          </c:val>
          <c:smooth val="0"/>
          <c:extLst>
            <c:ext xmlns:c16="http://schemas.microsoft.com/office/drawing/2014/chart" uri="{C3380CC4-5D6E-409C-BE32-E72D297353CC}">
              <c16:uniqueId val="{00000001-32FD-4618-992F-60AA259EE82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91.54</c:v>
                </c:pt>
                <c:pt idx="1">
                  <c:v>90.7</c:v>
                </c:pt>
                <c:pt idx="2">
                  <c:v>86.47</c:v>
                </c:pt>
                <c:pt idx="3">
                  <c:v>87.07</c:v>
                </c:pt>
                <c:pt idx="4">
                  <c:v>88.08</c:v>
                </c:pt>
              </c:numCache>
            </c:numRef>
          </c:val>
          <c:extLst>
            <c:ext xmlns:c16="http://schemas.microsoft.com/office/drawing/2014/chart" uri="{C3380CC4-5D6E-409C-BE32-E72D297353CC}">
              <c16:uniqueId val="{00000000-1CFC-43FD-B64F-0AC2E799CFC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85.26</c:v>
                </c:pt>
                <c:pt idx="1">
                  <c:v>85.37</c:v>
                </c:pt>
                <c:pt idx="2">
                  <c:v>84.81</c:v>
                </c:pt>
                <c:pt idx="3">
                  <c:v>84.8</c:v>
                </c:pt>
                <c:pt idx="4">
                  <c:v>84.6</c:v>
                </c:pt>
              </c:numCache>
            </c:numRef>
          </c:val>
          <c:smooth val="0"/>
          <c:extLst>
            <c:ext xmlns:c16="http://schemas.microsoft.com/office/drawing/2014/chart" uri="{C3380CC4-5D6E-409C-BE32-E72D297353CC}">
              <c16:uniqueId val="{00000001-1CFC-43FD-B64F-0AC2E799CFC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111.73</c:v>
                </c:pt>
                <c:pt idx="1">
                  <c:v>111.14</c:v>
                </c:pt>
                <c:pt idx="2">
                  <c:v>114.42</c:v>
                </c:pt>
                <c:pt idx="3">
                  <c:v>109.68</c:v>
                </c:pt>
                <c:pt idx="4">
                  <c:v>110.33</c:v>
                </c:pt>
              </c:numCache>
            </c:numRef>
          </c:val>
          <c:extLst>
            <c:ext xmlns:c16="http://schemas.microsoft.com/office/drawing/2014/chart" uri="{C3380CC4-5D6E-409C-BE32-E72D297353CC}">
              <c16:uniqueId val="{00000000-BB52-447D-B18B-2236C976CE2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109.64</c:v>
                </c:pt>
                <c:pt idx="1">
                  <c:v>110.95</c:v>
                </c:pt>
                <c:pt idx="2">
                  <c:v>110.68</c:v>
                </c:pt>
                <c:pt idx="3">
                  <c:v>110.66</c:v>
                </c:pt>
                <c:pt idx="4">
                  <c:v>109.01</c:v>
                </c:pt>
              </c:numCache>
            </c:numRef>
          </c:val>
          <c:smooth val="0"/>
          <c:extLst>
            <c:ext xmlns:c16="http://schemas.microsoft.com/office/drawing/2014/chart" uri="{C3380CC4-5D6E-409C-BE32-E72D297353CC}">
              <c16:uniqueId val="{00000001-BB52-447D-B18B-2236C976CE2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39.76</c:v>
                </c:pt>
                <c:pt idx="1">
                  <c:v>41.75</c:v>
                </c:pt>
                <c:pt idx="2">
                  <c:v>36.92</c:v>
                </c:pt>
                <c:pt idx="3">
                  <c:v>39.14</c:v>
                </c:pt>
                <c:pt idx="4">
                  <c:v>41.07</c:v>
                </c:pt>
              </c:numCache>
            </c:numRef>
          </c:val>
          <c:extLst>
            <c:ext xmlns:c16="http://schemas.microsoft.com/office/drawing/2014/chart" uri="{C3380CC4-5D6E-409C-BE32-E72D297353CC}">
              <c16:uniqueId val="{00000000-96FC-4FA1-B8C0-FA57BB30D60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45.75</c:v>
                </c:pt>
                <c:pt idx="1">
                  <c:v>46.9</c:v>
                </c:pt>
                <c:pt idx="2">
                  <c:v>47.28</c:v>
                </c:pt>
                <c:pt idx="3">
                  <c:v>47.66</c:v>
                </c:pt>
                <c:pt idx="4">
                  <c:v>48.17</c:v>
                </c:pt>
              </c:numCache>
            </c:numRef>
          </c:val>
          <c:smooth val="0"/>
          <c:extLst>
            <c:ext xmlns:c16="http://schemas.microsoft.com/office/drawing/2014/chart" uri="{C3380CC4-5D6E-409C-BE32-E72D297353CC}">
              <c16:uniqueId val="{00000001-96FC-4FA1-B8C0-FA57BB30D60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formatCode="#,##0.00;&quot;△&quot;#,##0.00;&quot;-&quot;">
                  <c:v>5.33</c:v>
                </c:pt>
                <c:pt idx="4" formatCode="#,##0.00;&quot;△&quot;#,##0.00;&quot;-&quot;">
                  <c:v>7.81</c:v>
                </c:pt>
              </c:numCache>
            </c:numRef>
          </c:val>
          <c:extLst>
            <c:ext xmlns:c16="http://schemas.microsoft.com/office/drawing/2014/chart" uri="{C3380CC4-5D6E-409C-BE32-E72D297353CC}">
              <c16:uniqueId val="{00000000-BE1D-491F-BBC9-EA8BE5D0150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10.54</c:v>
                </c:pt>
                <c:pt idx="1">
                  <c:v>12.03</c:v>
                </c:pt>
                <c:pt idx="2">
                  <c:v>12.19</c:v>
                </c:pt>
                <c:pt idx="3">
                  <c:v>15.1</c:v>
                </c:pt>
                <c:pt idx="4">
                  <c:v>17.12</c:v>
                </c:pt>
              </c:numCache>
            </c:numRef>
          </c:val>
          <c:smooth val="0"/>
          <c:extLst>
            <c:ext xmlns:c16="http://schemas.microsoft.com/office/drawing/2014/chart" uri="{C3380CC4-5D6E-409C-BE32-E72D297353CC}">
              <c16:uniqueId val="{00000001-BE1D-491F-BBC9-EA8BE5D0150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5D-48A4-9952-0ABE2E84D64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3.62</c:v>
                </c:pt>
                <c:pt idx="1">
                  <c:v>3.91</c:v>
                </c:pt>
                <c:pt idx="2">
                  <c:v>3.56</c:v>
                </c:pt>
                <c:pt idx="3">
                  <c:v>2.74</c:v>
                </c:pt>
                <c:pt idx="4">
                  <c:v>3.7</c:v>
                </c:pt>
              </c:numCache>
            </c:numRef>
          </c:val>
          <c:smooth val="0"/>
          <c:extLst>
            <c:ext xmlns:c16="http://schemas.microsoft.com/office/drawing/2014/chart" uri="{C3380CC4-5D6E-409C-BE32-E72D297353CC}">
              <c16:uniqueId val="{00000001-4C5D-48A4-9952-0ABE2E84D64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380.18</c:v>
                </c:pt>
                <c:pt idx="1">
                  <c:v>368.42</c:v>
                </c:pt>
                <c:pt idx="2">
                  <c:v>333.91</c:v>
                </c:pt>
                <c:pt idx="3">
                  <c:v>324.10000000000002</c:v>
                </c:pt>
                <c:pt idx="4">
                  <c:v>279.04000000000002</c:v>
                </c:pt>
              </c:numCache>
            </c:numRef>
          </c:val>
          <c:extLst>
            <c:ext xmlns:c16="http://schemas.microsoft.com/office/drawing/2014/chart" uri="{C3380CC4-5D6E-409C-BE32-E72D297353CC}">
              <c16:uniqueId val="{00000000-1054-495E-BBF7-291A2242EFE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371.31</c:v>
                </c:pt>
                <c:pt idx="1">
                  <c:v>377.63</c:v>
                </c:pt>
                <c:pt idx="2">
                  <c:v>357.34</c:v>
                </c:pt>
                <c:pt idx="3">
                  <c:v>366.03</c:v>
                </c:pt>
                <c:pt idx="4">
                  <c:v>365.18</c:v>
                </c:pt>
              </c:numCache>
            </c:numRef>
          </c:val>
          <c:smooth val="0"/>
          <c:extLst>
            <c:ext xmlns:c16="http://schemas.microsoft.com/office/drawing/2014/chart" uri="{C3380CC4-5D6E-409C-BE32-E72D297353CC}">
              <c16:uniqueId val="{00000001-1054-495E-BBF7-291A2242EFE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602.84</c:v>
                </c:pt>
                <c:pt idx="1">
                  <c:v>563.82000000000005</c:v>
                </c:pt>
                <c:pt idx="2">
                  <c:v>775.03</c:v>
                </c:pt>
                <c:pt idx="3">
                  <c:v>704.91</c:v>
                </c:pt>
                <c:pt idx="4">
                  <c:v>631.91999999999996</c:v>
                </c:pt>
              </c:numCache>
            </c:numRef>
          </c:val>
          <c:extLst>
            <c:ext xmlns:c16="http://schemas.microsoft.com/office/drawing/2014/chart" uri="{C3380CC4-5D6E-409C-BE32-E72D297353CC}">
              <c16:uniqueId val="{00000000-78C2-4EDC-A5B5-197ED42E5E9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373.09</c:v>
                </c:pt>
                <c:pt idx="1">
                  <c:v>364.71</c:v>
                </c:pt>
                <c:pt idx="2">
                  <c:v>373.69</c:v>
                </c:pt>
                <c:pt idx="3">
                  <c:v>370.12</c:v>
                </c:pt>
                <c:pt idx="4">
                  <c:v>371.65</c:v>
                </c:pt>
              </c:numCache>
            </c:numRef>
          </c:val>
          <c:smooth val="0"/>
          <c:extLst>
            <c:ext xmlns:c16="http://schemas.microsoft.com/office/drawing/2014/chart" uri="{C3380CC4-5D6E-409C-BE32-E72D297353CC}">
              <c16:uniqueId val="{00000001-78C2-4EDC-A5B5-197ED42E5E9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109.82</c:v>
                </c:pt>
                <c:pt idx="1">
                  <c:v>108.98</c:v>
                </c:pt>
                <c:pt idx="2">
                  <c:v>110.03</c:v>
                </c:pt>
                <c:pt idx="3">
                  <c:v>105.37</c:v>
                </c:pt>
                <c:pt idx="4">
                  <c:v>107.18</c:v>
                </c:pt>
              </c:numCache>
            </c:numRef>
          </c:val>
          <c:extLst>
            <c:ext xmlns:c16="http://schemas.microsoft.com/office/drawing/2014/chart" uri="{C3380CC4-5D6E-409C-BE32-E72D297353CC}">
              <c16:uniqueId val="{00000000-ABF2-4AD5-8A37-0B99B2A454B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99.99</c:v>
                </c:pt>
                <c:pt idx="1">
                  <c:v>100.65</c:v>
                </c:pt>
                <c:pt idx="2">
                  <c:v>99.87</c:v>
                </c:pt>
                <c:pt idx="3">
                  <c:v>100.42</c:v>
                </c:pt>
                <c:pt idx="4">
                  <c:v>98.77</c:v>
                </c:pt>
              </c:numCache>
            </c:numRef>
          </c:val>
          <c:smooth val="0"/>
          <c:extLst>
            <c:ext xmlns:c16="http://schemas.microsoft.com/office/drawing/2014/chart" uri="{C3380CC4-5D6E-409C-BE32-E72D297353CC}">
              <c16:uniqueId val="{00000001-ABF2-4AD5-8A37-0B99B2A454B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145.63999999999999</c:v>
                </c:pt>
                <c:pt idx="1">
                  <c:v>147.09</c:v>
                </c:pt>
                <c:pt idx="2">
                  <c:v>145.47999999999999</c:v>
                </c:pt>
                <c:pt idx="3">
                  <c:v>152.12</c:v>
                </c:pt>
                <c:pt idx="4">
                  <c:v>154.88</c:v>
                </c:pt>
              </c:numCache>
            </c:numRef>
          </c:val>
          <c:extLst>
            <c:ext xmlns:c16="http://schemas.microsoft.com/office/drawing/2014/chart" uri="{C3380CC4-5D6E-409C-BE32-E72D297353CC}">
              <c16:uniqueId val="{00000000-9CEE-423B-8169-91E98007E85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171.15</c:v>
                </c:pt>
                <c:pt idx="1">
                  <c:v>170.19</c:v>
                </c:pt>
                <c:pt idx="2">
                  <c:v>171.81</c:v>
                </c:pt>
                <c:pt idx="3">
                  <c:v>171.67</c:v>
                </c:pt>
                <c:pt idx="4">
                  <c:v>173.67</c:v>
                </c:pt>
              </c:numCache>
            </c:numRef>
          </c:val>
          <c:smooth val="0"/>
          <c:extLst>
            <c:ext xmlns:c16="http://schemas.microsoft.com/office/drawing/2014/chart" uri="{C3380CC4-5D6E-409C-BE32-E72D297353CC}">
              <c16:uniqueId val="{00000001-9CEE-423B-8169-91E98007E85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Q47" zoomScale="130" zoomScaleNormal="13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愛媛県　伊予市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A5</v>
      </c>
      <c r="X8" s="60"/>
      <c r="Y8" s="60"/>
      <c r="Z8" s="60"/>
      <c r="AA8" s="60"/>
      <c r="AB8" s="60"/>
      <c r="AC8" s="60"/>
      <c r="AD8" s="60" t="str">
        <f>データ!$M$6</f>
        <v>非設置</v>
      </c>
      <c r="AE8" s="60"/>
      <c r="AF8" s="60"/>
      <c r="AG8" s="60"/>
      <c r="AH8" s="60"/>
      <c r="AI8" s="60"/>
      <c r="AJ8" s="60"/>
      <c r="AK8" s="4"/>
      <c r="AL8" s="61">
        <f>データ!$R$6</f>
        <v>36933</v>
      </c>
      <c r="AM8" s="61"/>
      <c r="AN8" s="61"/>
      <c r="AO8" s="61"/>
      <c r="AP8" s="61"/>
      <c r="AQ8" s="61"/>
      <c r="AR8" s="61"/>
      <c r="AS8" s="61"/>
      <c r="AT8" s="52">
        <f>データ!$S$6</f>
        <v>194.44</v>
      </c>
      <c r="AU8" s="53"/>
      <c r="AV8" s="53"/>
      <c r="AW8" s="53"/>
      <c r="AX8" s="53"/>
      <c r="AY8" s="53"/>
      <c r="AZ8" s="53"/>
      <c r="BA8" s="53"/>
      <c r="BB8" s="54">
        <f>データ!$T$6</f>
        <v>189.95</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56.56</v>
      </c>
      <c r="J10" s="53"/>
      <c r="K10" s="53"/>
      <c r="L10" s="53"/>
      <c r="M10" s="53"/>
      <c r="N10" s="53"/>
      <c r="O10" s="64"/>
      <c r="P10" s="54">
        <f>データ!$P$6</f>
        <v>86.72</v>
      </c>
      <c r="Q10" s="54"/>
      <c r="R10" s="54"/>
      <c r="S10" s="54"/>
      <c r="T10" s="54"/>
      <c r="U10" s="54"/>
      <c r="V10" s="54"/>
      <c r="W10" s="61">
        <f>データ!$Q$6</f>
        <v>2820</v>
      </c>
      <c r="X10" s="61"/>
      <c r="Y10" s="61"/>
      <c r="Z10" s="61"/>
      <c r="AA10" s="61"/>
      <c r="AB10" s="61"/>
      <c r="AC10" s="61"/>
      <c r="AD10" s="2"/>
      <c r="AE10" s="2"/>
      <c r="AF10" s="2"/>
      <c r="AG10" s="2"/>
      <c r="AH10" s="4"/>
      <c r="AI10" s="4"/>
      <c r="AJ10" s="4"/>
      <c r="AK10" s="4"/>
      <c r="AL10" s="61">
        <f>データ!$U$6</f>
        <v>31880</v>
      </c>
      <c r="AM10" s="61"/>
      <c r="AN10" s="61"/>
      <c r="AO10" s="61"/>
      <c r="AP10" s="61"/>
      <c r="AQ10" s="61"/>
      <c r="AR10" s="61"/>
      <c r="AS10" s="61"/>
      <c r="AT10" s="52">
        <f>データ!$V$6</f>
        <v>25.01</v>
      </c>
      <c r="AU10" s="53"/>
      <c r="AV10" s="53"/>
      <c r="AW10" s="53"/>
      <c r="AX10" s="53"/>
      <c r="AY10" s="53"/>
      <c r="AZ10" s="53"/>
      <c r="BA10" s="53"/>
      <c r="BB10" s="54">
        <f>データ!$W$6</f>
        <v>1274.69</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112</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113</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n5zHUmB7eRbYyr1dU88LyxyQz6LACbLsYKG40JW8PwiaL2ut0t4IvRXckudhq5kreD10R4Eh99nbJIm+n5ZmdA==" saltValue="otjcsXq4xtUEWog+uru/y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382108</v>
      </c>
      <c r="D6" s="34">
        <f t="shared" si="3"/>
        <v>46</v>
      </c>
      <c r="E6" s="34">
        <f t="shared" si="3"/>
        <v>1</v>
      </c>
      <c r="F6" s="34">
        <f t="shared" si="3"/>
        <v>0</v>
      </c>
      <c r="G6" s="34">
        <f t="shared" si="3"/>
        <v>1</v>
      </c>
      <c r="H6" s="34" t="str">
        <f t="shared" si="3"/>
        <v>愛媛県　伊予市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56.56</v>
      </c>
      <c r="P6" s="35">
        <f t="shared" si="3"/>
        <v>86.72</v>
      </c>
      <c r="Q6" s="35">
        <f t="shared" si="3"/>
        <v>2820</v>
      </c>
      <c r="R6" s="35">
        <f t="shared" si="3"/>
        <v>36933</v>
      </c>
      <c r="S6" s="35">
        <f t="shared" si="3"/>
        <v>194.44</v>
      </c>
      <c r="T6" s="35">
        <f t="shared" si="3"/>
        <v>189.95</v>
      </c>
      <c r="U6" s="35">
        <f t="shared" si="3"/>
        <v>31880</v>
      </c>
      <c r="V6" s="35">
        <f t="shared" si="3"/>
        <v>25.01</v>
      </c>
      <c r="W6" s="35">
        <f t="shared" si="3"/>
        <v>1274.69</v>
      </c>
      <c r="X6" s="36">
        <f>IF(X7="",NA(),X7)</f>
        <v>111.73</v>
      </c>
      <c r="Y6" s="36">
        <f t="shared" ref="Y6:AG6" si="4">IF(Y7="",NA(),Y7)</f>
        <v>111.14</v>
      </c>
      <c r="Z6" s="36">
        <f t="shared" si="4"/>
        <v>114.42</v>
      </c>
      <c r="AA6" s="36">
        <f t="shared" si="4"/>
        <v>109.68</v>
      </c>
      <c r="AB6" s="36">
        <f t="shared" si="4"/>
        <v>110.33</v>
      </c>
      <c r="AC6" s="36">
        <f t="shared" si="4"/>
        <v>109.64</v>
      </c>
      <c r="AD6" s="36">
        <f t="shared" si="4"/>
        <v>110.95</v>
      </c>
      <c r="AE6" s="36">
        <f t="shared" si="4"/>
        <v>110.68</v>
      </c>
      <c r="AF6" s="36">
        <f t="shared" si="4"/>
        <v>110.66</v>
      </c>
      <c r="AG6" s="36">
        <f t="shared" si="4"/>
        <v>109.01</v>
      </c>
      <c r="AH6" s="35" t="str">
        <f>IF(AH7="","",IF(AH7="-","【-】","【"&amp;SUBSTITUTE(TEXT(AH7,"#,##0.00"),"-","△")&amp;"】"))</f>
        <v>【112.01】</v>
      </c>
      <c r="AI6" s="35">
        <f>IF(AI7="",NA(),AI7)</f>
        <v>0</v>
      </c>
      <c r="AJ6" s="35">
        <f t="shared" ref="AJ6:AR6" si="5">IF(AJ7="",NA(),AJ7)</f>
        <v>0</v>
      </c>
      <c r="AK6" s="35">
        <f t="shared" si="5"/>
        <v>0</v>
      </c>
      <c r="AL6" s="35">
        <f t="shared" si="5"/>
        <v>0</v>
      </c>
      <c r="AM6" s="35">
        <f t="shared" si="5"/>
        <v>0</v>
      </c>
      <c r="AN6" s="36">
        <f t="shared" si="5"/>
        <v>3.62</v>
      </c>
      <c r="AO6" s="36">
        <f t="shared" si="5"/>
        <v>3.91</v>
      </c>
      <c r="AP6" s="36">
        <f t="shared" si="5"/>
        <v>3.56</v>
      </c>
      <c r="AQ6" s="36">
        <f t="shared" si="5"/>
        <v>2.74</v>
      </c>
      <c r="AR6" s="36">
        <f t="shared" si="5"/>
        <v>3.7</v>
      </c>
      <c r="AS6" s="35" t="str">
        <f>IF(AS7="","",IF(AS7="-","【-】","【"&amp;SUBSTITUTE(TEXT(AS7,"#,##0.00"),"-","△")&amp;"】"))</f>
        <v>【1.08】</v>
      </c>
      <c r="AT6" s="36">
        <f>IF(AT7="",NA(),AT7)</f>
        <v>380.18</v>
      </c>
      <c r="AU6" s="36">
        <f t="shared" ref="AU6:BC6" si="6">IF(AU7="",NA(),AU7)</f>
        <v>368.42</v>
      </c>
      <c r="AV6" s="36">
        <f t="shared" si="6"/>
        <v>333.91</v>
      </c>
      <c r="AW6" s="36">
        <f t="shared" si="6"/>
        <v>324.10000000000002</v>
      </c>
      <c r="AX6" s="36">
        <f t="shared" si="6"/>
        <v>279.04000000000002</v>
      </c>
      <c r="AY6" s="36">
        <f t="shared" si="6"/>
        <v>371.31</v>
      </c>
      <c r="AZ6" s="36">
        <f t="shared" si="6"/>
        <v>377.63</v>
      </c>
      <c r="BA6" s="36">
        <f t="shared" si="6"/>
        <v>357.34</v>
      </c>
      <c r="BB6" s="36">
        <f t="shared" si="6"/>
        <v>366.03</v>
      </c>
      <c r="BC6" s="36">
        <f t="shared" si="6"/>
        <v>365.18</v>
      </c>
      <c r="BD6" s="35" t="str">
        <f>IF(BD7="","",IF(BD7="-","【-】","【"&amp;SUBSTITUTE(TEXT(BD7,"#,##0.00"),"-","△")&amp;"】"))</f>
        <v>【264.97】</v>
      </c>
      <c r="BE6" s="36">
        <f>IF(BE7="",NA(),BE7)</f>
        <v>602.84</v>
      </c>
      <c r="BF6" s="36">
        <f t="shared" ref="BF6:BN6" si="7">IF(BF7="",NA(),BF7)</f>
        <v>563.82000000000005</v>
      </c>
      <c r="BG6" s="36">
        <f t="shared" si="7"/>
        <v>775.03</v>
      </c>
      <c r="BH6" s="36">
        <f t="shared" si="7"/>
        <v>704.91</v>
      </c>
      <c r="BI6" s="36">
        <f t="shared" si="7"/>
        <v>631.91999999999996</v>
      </c>
      <c r="BJ6" s="36">
        <f t="shared" si="7"/>
        <v>373.09</v>
      </c>
      <c r="BK6" s="36">
        <f t="shared" si="7"/>
        <v>364.71</v>
      </c>
      <c r="BL6" s="36">
        <f t="shared" si="7"/>
        <v>373.69</v>
      </c>
      <c r="BM6" s="36">
        <f t="shared" si="7"/>
        <v>370.12</v>
      </c>
      <c r="BN6" s="36">
        <f t="shared" si="7"/>
        <v>371.65</v>
      </c>
      <c r="BO6" s="35" t="str">
        <f>IF(BO7="","",IF(BO7="-","【-】","【"&amp;SUBSTITUTE(TEXT(BO7,"#,##0.00"),"-","△")&amp;"】"))</f>
        <v>【266.61】</v>
      </c>
      <c r="BP6" s="36">
        <f>IF(BP7="",NA(),BP7)</f>
        <v>109.82</v>
      </c>
      <c r="BQ6" s="36">
        <f t="shared" ref="BQ6:BY6" si="8">IF(BQ7="",NA(),BQ7)</f>
        <v>108.98</v>
      </c>
      <c r="BR6" s="36">
        <f t="shared" si="8"/>
        <v>110.03</v>
      </c>
      <c r="BS6" s="36">
        <f t="shared" si="8"/>
        <v>105.37</v>
      </c>
      <c r="BT6" s="36">
        <f t="shared" si="8"/>
        <v>107.18</v>
      </c>
      <c r="BU6" s="36">
        <f t="shared" si="8"/>
        <v>99.99</v>
      </c>
      <c r="BV6" s="36">
        <f t="shared" si="8"/>
        <v>100.65</v>
      </c>
      <c r="BW6" s="36">
        <f t="shared" si="8"/>
        <v>99.87</v>
      </c>
      <c r="BX6" s="36">
        <f t="shared" si="8"/>
        <v>100.42</v>
      </c>
      <c r="BY6" s="36">
        <f t="shared" si="8"/>
        <v>98.77</v>
      </c>
      <c r="BZ6" s="35" t="str">
        <f>IF(BZ7="","",IF(BZ7="-","【-】","【"&amp;SUBSTITUTE(TEXT(BZ7,"#,##0.00"),"-","△")&amp;"】"))</f>
        <v>【103.24】</v>
      </c>
      <c r="CA6" s="36">
        <f>IF(CA7="",NA(),CA7)</f>
        <v>145.63999999999999</v>
      </c>
      <c r="CB6" s="36">
        <f t="shared" ref="CB6:CJ6" si="9">IF(CB7="",NA(),CB7)</f>
        <v>147.09</v>
      </c>
      <c r="CC6" s="36">
        <f t="shared" si="9"/>
        <v>145.47999999999999</v>
      </c>
      <c r="CD6" s="36">
        <f t="shared" si="9"/>
        <v>152.12</v>
      </c>
      <c r="CE6" s="36">
        <f t="shared" si="9"/>
        <v>154.88</v>
      </c>
      <c r="CF6" s="36">
        <f t="shared" si="9"/>
        <v>171.15</v>
      </c>
      <c r="CG6" s="36">
        <f t="shared" si="9"/>
        <v>170.19</v>
      </c>
      <c r="CH6" s="36">
        <f t="shared" si="9"/>
        <v>171.81</v>
      </c>
      <c r="CI6" s="36">
        <f t="shared" si="9"/>
        <v>171.67</v>
      </c>
      <c r="CJ6" s="36">
        <f t="shared" si="9"/>
        <v>173.67</v>
      </c>
      <c r="CK6" s="35" t="str">
        <f>IF(CK7="","",IF(CK7="-","【-】","【"&amp;SUBSTITUTE(TEXT(CK7,"#,##0.00"),"-","△")&amp;"】"))</f>
        <v>【168.38】</v>
      </c>
      <c r="CL6" s="36">
        <f>IF(CL7="",NA(),CL7)</f>
        <v>59.81</v>
      </c>
      <c r="CM6" s="36">
        <f t="shared" ref="CM6:CU6" si="10">IF(CM7="",NA(),CM7)</f>
        <v>60.59</v>
      </c>
      <c r="CN6" s="36">
        <f t="shared" si="10"/>
        <v>61.81</v>
      </c>
      <c r="CO6" s="36">
        <f t="shared" si="10"/>
        <v>63.16</v>
      </c>
      <c r="CP6" s="36">
        <f t="shared" si="10"/>
        <v>62.23</v>
      </c>
      <c r="CQ6" s="36">
        <f t="shared" si="10"/>
        <v>58.53</v>
      </c>
      <c r="CR6" s="36">
        <f t="shared" si="10"/>
        <v>59.01</v>
      </c>
      <c r="CS6" s="36">
        <f t="shared" si="10"/>
        <v>60.03</v>
      </c>
      <c r="CT6" s="36">
        <f t="shared" si="10"/>
        <v>59.74</v>
      </c>
      <c r="CU6" s="36">
        <f t="shared" si="10"/>
        <v>59.67</v>
      </c>
      <c r="CV6" s="35" t="str">
        <f>IF(CV7="","",IF(CV7="-","【-】","【"&amp;SUBSTITUTE(TEXT(CV7,"#,##0.00"),"-","△")&amp;"】"))</f>
        <v>【60.00】</v>
      </c>
      <c r="CW6" s="36">
        <f>IF(CW7="",NA(),CW7)</f>
        <v>91.54</v>
      </c>
      <c r="CX6" s="36">
        <f t="shared" ref="CX6:DF6" si="11">IF(CX7="",NA(),CX7)</f>
        <v>90.7</v>
      </c>
      <c r="CY6" s="36">
        <f t="shared" si="11"/>
        <v>86.47</v>
      </c>
      <c r="CZ6" s="36">
        <f t="shared" si="11"/>
        <v>87.07</v>
      </c>
      <c r="DA6" s="36">
        <f t="shared" si="11"/>
        <v>88.08</v>
      </c>
      <c r="DB6" s="36">
        <f t="shared" si="11"/>
        <v>85.26</v>
      </c>
      <c r="DC6" s="36">
        <f t="shared" si="11"/>
        <v>85.37</v>
      </c>
      <c r="DD6" s="36">
        <f t="shared" si="11"/>
        <v>84.81</v>
      </c>
      <c r="DE6" s="36">
        <f t="shared" si="11"/>
        <v>84.8</v>
      </c>
      <c r="DF6" s="36">
        <f t="shared" si="11"/>
        <v>84.6</v>
      </c>
      <c r="DG6" s="35" t="str">
        <f>IF(DG7="","",IF(DG7="-","【-】","【"&amp;SUBSTITUTE(TEXT(DG7,"#,##0.00"),"-","△")&amp;"】"))</f>
        <v>【89.80】</v>
      </c>
      <c r="DH6" s="36">
        <f>IF(DH7="",NA(),DH7)</f>
        <v>39.76</v>
      </c>
      <c r="DI6" s="36">
        <f t="shared" ref="DI6:DQ6" si="12">IF(DI7="",NA(),DI7)</f>
        <v>41.75</v>
      </c>
      <c r="DJ6" s="36">
        <f t="shared" si="12"/>
        <v>36.92</v>
      </c>
      <c r="DK6" s="36">
        <f t="shared" si="12"/>
        <v>39.14</v>
      </c>
      <c r="DL6" s="36">
        <f t="shared" si="12"/>
        <v>41.07</v>
      </c>
      <c r="DM6" s="36">
        <f t="shared" si="12"/>
        <v>45.75</v>
      </c>
      <c r="DN6" s="36">
        <f t="shared" si="12"/>
        <v>46.9</v>
      </c>
      <c r="DO6" s="36">
        <f t="shared" si="12"/>
        <v>47.28</v>
      </c>
      <c r="DP6" s="36">
        <f t="shared" si="12"/>
        <v>47.66</v>
      </c>
      <c r="DQ6" s="36">
        <f t="shared" si="12"/>
        <v>48.17</v>
      </c>
      <c r="DR6" s="35" t="str">
        <f>IF(DR7="","",IF(DR7="-","【-】","【"&amp;SUBSTITUTE(TEXT(DR7,"#,##0.00"),"-","△")&amp;"】"))</f>
        <v>【49.59】</v>
      </c>
      <c r="DS6" s="35">
        <f>IF(DS7="",NA(),DS7)</f>
        <v>0</v>
      </c>
      <c r="DT6" s="35">
        <f t="shared" ref="DT6:EB6" si="13">IF(DT7="",NA(),DT7)</f>
        <v>0</v>
      </c>
      <c r="DU6" s="35">
        <f t="shared" si="13"/>
        <v>0</v>
      </c>
      <c r="DV6" s="36">
        <f t="shared" si="13"/>
        <v>5.33</v>
      </c>
      <c r="DW6" s="36">
        <f t="shared" si="13"/>
        <v>7.81</v>
      </c>
      <c r="DX6" s="36">
        <f t="shared" si="13"/>
        <v>10.54</v>
      </c>
      <c r="DY6" s="36">
        <f t="shared" si="13"/>
        <v>12.03</v>
      </c>
      <c r="DZ6" s="36">
        <f t="shared" si="13"/>
        <v>12.19</v>
      </c>
      <c r="EA6" s="36">
        <f t="shared" si="13"/>
        <v>15.1</v>
      </c>
      <c r="EB6" s="36">
        <f t="shared" si="13"/>
        <v>17.12</v>
      </c>
      <c r="EC6" s="35" t="str">
        <f>IF(EC7="","",IF(EC7="-","【-】","【"&amp;SUBSTITUTE(TEXT(EC7,"#,##0.00"),"-","△")&amp;"】"))</f>
        <v>【19.44】</v>
      </c>
      <c r="ED6" s="36">
        <f>IF(ED7="",NA(),ED7)</f>
        <v>1.22</v>
      </c>
      <c r="EE6" s="36">
        <f t="shared" ref="EE6:EM6" si="14">IF(EE7="",NA(),EE7)</f>
        <v>0.87</v>
      </c>
      <c r="EF6" s="36">
        <f t="shared" si="14"/>
        <v>0.99</v>
      </c>
      <c r="EG6" s="36">
        <f t="shared" si="14"/>
        <v>0.47</v>
      </c>
      <c r="EH6" s="36">
        <f t="shared" si="14"/>
        <v>0.86</v>
      </c>
      <c r="EI6" s="36">
        <f t="shared" si="14"/>
        <v>0.56000000000000005</v>
      </c>
      <c r="EJ6" s="36">
        <f t="shared" si="14"/>
        <v>0.61</v>
      </c>
      <c r="EK6" s="36">
        <f t="shared" si="14"/>
        <v>0.51</v>
      </c>
      <c r="EL6" s="36">
        <f t="shared" si="14"/>
        <v>0.57999999999999996</v>
      </c>
      <c r="EM6" s="36">
        <f t="shared" si="14"/>
        <v>0.54</v>
      </c>
      <c r="EN6" s="35" t="str">
        <f>IF(EN7="","",IF(EN7="-","【-】","【"&amp;SUBSTITUTE(TEXT(EN7,"#,##0.00"),"-","△")&amp;"】"))</f>
        <v>【0.68】</v>
      </c>
    </row>
    <row r="7" spans="1:144" s="37" customFormat="1" x14ac:dyDescent="0.15">
      <c r="A7" s="29"/>
      <c r="B7" s="38">
        <v>2019</v>
      </c>
      <c r="C7" s="38">
        <v>382108</v>
      </c>
      <c r="D7" s="38">
        <v>46</v>
      </c>
      <c r="E7" s="38">
        <v>1</v>
      </c>
      <c r="F7" s="38">
        <v>0</v>
      </c>
      <c r="G7" s="38">
        <v>1</v>
      </c>
      <c r="H7" s="38" t="s">
        <v>93</v>
      </c>
      <c r="I7" s="38" t="s">
        <v>94</v>
      </c>
      <c r="J7" s="38" t="s">
        <v>95</v>
      </c>
      <c r="K7" s="38" t="s">
        <v>96</v>
      </c>
      <c r="L7" s="38" t="s">
        <v>97</v>
      </c>
      <c r="M7" s="38" t="s">
        <v>98</v>
      </c>
      <c r="N7" s="39" t="s">
        <v>99</v>
      </c>
      <c r="O7" s="39">
        <v>56.56</v>
      </c>
      <c r="P7" s="39">
        <v>86.72</v>
      </c>
      <c r="Q7" s="39">
        <v>2820</v>
      </c>
      <c r="R7" s="39">
        <v>36933</v>
      </c>
      <c r="S7" s="39">
        <v>194.44</v>
      </c>
      <c r="T7" s="39">
        <v>189.95</v>
      </c>
      <c r="U7" s="39">
        <v>31880</v>
      </c>
      <c r="V7" s="39">
        <v>25.01</v>
      </c>
      <c r="W7" s="39">
        <v>1274.69</v>
      </c>
      <c r="X7" s="39">
        <v>111.73</v>
      </c>
      <c r="Y7" s="39">
        <v>111.14</v>
      </c>
      <c r="Z7" s="39">
        <v>114.42</v>
      </c>
      <c r="AA7" s="39">
        <v>109.68</v>
      </c>
      <c r="AB7" s="39">
        <v>110.33</v>
      </c>
      <c r="AC7" s="39">
        <v>109.64</v>
      </c>
      <c r="AD7" s="39">
        <v>110.95</v>
      </c>
      <c r="AE7" s="39">
        <v>110.68</v>
      </c>
      <c r="AF7" s="39">
        <v>110.66</v>
      </c>
      <c r="AG7" s="39">
        <v>109.01</v>
      </c>
      <c r="AH7" s="39">
        <v>112.01</v>
      </c>
      <c r="AI7" s="39">
        <v>0</v>
      </c>
      <c r="AJ7" s="39">
        <v>0</v>
      </c>
      <c r="AK7" s="39">
        <v>0</v>
      </c>
      <c r="AL7" s="39">
        <v>0</v>
      </c>
      <c r="AM7" s="39">
        <v>0</v>
      </c>
      <c r="AN7" s="39">
        <v>3.62</v>
      </c>
      <c r="AO7" s="39">
        <v>3.91</v>
      </c>
      <c r="AP7" s="39">
        <v>3.56</v>
      </c>
      <c r="AQ7" s="39">
        <v>2.74</v>
      </c>
      <c r="AR7" s="39">
        <v>3.7</v>
      </c>
      <c r="AS7" s="39">
        <v>1.08</v>
      </c>
      <c r="AT7" s="39">
        <v>380.18</v>
      </c>
      <c r="AU7" s="39">
        <v>368.42</v>
      </c>
      <c r="AV7" s="39">
        <v>333.91</v>
      </c>
      <c r="AW7" s="39">
        <v>324.10000000000002</v>
      </c>
      <c r="AX7" s="39">
        <v>279.04000000000002</v>
      </c>
      <c r="AY7" s="39">
        <v>371.31</v>
      </c>
      <c r="AZ7" s="39">
        <v>377.63</v>
      </c>
      <c r="BA7" s="39">
        <v>357.34</v>
      </c>
      <c r="BB7" s="39">
        <v>366.03</v>
      </c>
      <c r="BC7" s="39">
        <v>365.18</v>
      </c>
      <c r="BD7" s="39">
        <v>264.97000000000003</v>
      </c>
      <c r="BE7" s="39">
        <v>602.84</v>
      </c>
      <c r="BF7" s="39">
        <v>563.82000000000005</v>
      </c>
      <c r="BG7" s="39">
        <v>775.03</v>
      </c>
      <c r="BH7" s="39">
        <v>704.91</v>
      </c>
      <c r="BI7" s="39">
        <v>631.91999999999996</v>
      </c>
      <c r="BJ7" s="39">
        <v>373.09</v>
      </c>
      <c r="BK7" s="39">
        <v>364.71</v>
      </c>
      <c r="BL7" s="39">
        <v>373.69</v>
      </c>
      <c r="BM7" s="39">
        <v>370.12</v>
      </c>
      <c r="BN7" s="39">
        <v>371.65</v>
      </c>
      <c r="BO7" s="39">
        <v>266.61</v>
      </c>
      <c r="BP7" s="39">
        <v>109.82</v>
      </c>
      <c r="BQ7" s="39">
        <v>108.98</v>
      </c>
      <c r="BR7" s="39">
        <v>110.03</v>
      </c>
      <c r="BS7" s="39">
        <v>105.37</v>
      </c>
      <c r="BT7" s="39">
        <v>107.18</v>
      </c>
      <c r="BU7" s="39">
        <v>99.99</v>
      </c>
      <c r="BV7" s="39">
        <v>100.65</v>
      </c>
      <c r="BW7" s="39">
        <v>99.87</v>
      </c>
      <c r="BX7" s="39">
        <v>100.42</v>
      </c>
      <c r="BY7" s="39">
        <v>98.77</v>
      </c>
      <c r="BZ7" s="39">
        <v>103.24</v>
      </c>
      <c r="CA7" s="39">
        <v>145.63999999999999</v>
      </c>
      <c r="CB7" s="39">
        <v>147.09</v>
      </c>
      <c r="CC7" s="39">
        <v>145.47999999999999</v>
      </c>
      <c r="CD7" s="39">
        <v>152.12</v>
      </c>
      <c r="CE7" s="39">
        <v>154.88</v>
      </c>
      <c r="CF7" s="39">
        <v>171.15</v>
      </c>
      <c r="CG7" s="39">
        <v>170.19</v>
      </c>
      <c r="CH7" s="39">
        <v>171.81</v>
      </c>
      <c r="CI7" s="39">
        <v>171.67</v>
      </c>
      <c r="CJ7" s="39">
        <v>173.67</v>
      </c>
      <c r="CK7" s="39">
        <v>168.38</v>
      </c>
      <c r="CL7" s="39">
        <v>59.81</v>
      </c>
      <c r="CM7" s="39">
        <v>60.59</v>
      </c>
      <c r="CN7" s="39">
        <v>61.81</v>
      </c>
      <c r="CO7" s="39">
        <v>63.16</v>
      </c>
      <c r="CP7" s="39">
        <v>62.23</v>
      </c>
      <c r="CQ7" s="39">
        <v>58.53</v>
      </c>
      <c r="CR7" s="39">
        <v>59.01</v>
      </c>
      <c r="CS7" s="39">
        <v>60.03</v>
      </c>
      <c r="CT7" s="39">
        <v>59.74</v>
      </c>
      <c r="CU7" s="39">
        <v>59.67</v>
      </c>
      <c r="CV7" s="39">
        <v>60</v>
      </c>
      <c r="CW7" s="39">
        <v>91.54</v>
      </c>
      <c r="CX7" s="39">
        <v>90.7</v>
      </c>
      <c r="CY7" s="39">
        <v>86.47</v>
      </c>
      <c r="CZ7" s="39">
        <v>87.07</v>
      </c>
      <c r="DA7" s="39">
        <v>88.08</v>
      </c>
      <c r="DB7" s="39">
        <v>85.26</v>
      </c>
      <c r="DC7" s="39">
        <v>85.37</v>
      </c>
      <c r="DD7" s="39">
        <v>84.81</v>
      </c>
      <c r="DE7" s="39">
        <v>84.8</v>
      </c>
      <c r="DF7" s="39">
        <v>84.6</v>
      </c>
      <c r="DG7" s="39">
        <v>89.8</v>
      </c>
      <c r="DH7" s="39">
        <v>39.76</v>
      </c>
      <c r="DI7" s="39">
        <v>41.75</v>
      </c>
      <c r="DJ7" s="39">
        <v>36.92</v>
      </c>
      <c r="DK7" s="39">
        <v>39.14</v>
      </c>
      <c r="DL7" s="39">
        <v>41.07</v>
      </c>
      <c r="DM7" s="39">
        <v>45.75</v>
      </c>
      <c r="DN7" s="39">
        <v>46.9</v>
      </c>
      <c r="DO7" s="39">
        <v>47.28</v>
      </c>
      <c r="DP7" s="39">
        <v>47.66</v>
      </c>
      <c r="DQ7" s="39">
        <v>48.17</v>
      </c>
      <c r="DR7" s="39">
        <v>49.59</v>
      </c>
      <c r="DS7" s="39">
        <v>0</v>
      </c>
      <c r="DT7" s="39">
        <v>0</v>
      </c>
      <c r="DU7" s="39">
        <v>0</v>
      </c>
      <c r="DV7" s="39">
        <v>5.33</v>
      </c>
      <c r="DW7" s="39">
        <v>7.81</v>
      </c>
      <c r="DX7" s="39">
        <v>10.54</v>
      </c>
      <c r="DY7" s="39">
        <v>12.03</v>
      </c>
      <c r="DZ7" s="39">
        <v>12.19</v>
      </c>
      <c r="EA7" s="39">
        <v>15.1</v>
      </c>
      <c r="EB7" s="39">
        <v>17.12</v>
      </c>
      <c r="EC7" s="39">
        <v>19.440000000000001</v>
      </c>
      <c r="ED7" s="39">
        <v>1.22</v>
      </c>
      <c r="EE7" s="39">
        <v>0.87</v>
      </c>
      <c r="EF7" s="39">
        <v>0.99</v>
      </c>
      <c r="EG7" s="39">
        <v>0.47</v>
      </c>
      <c r="EH7" s="39">
        <v>0.86</v>
      </c>
      <c r="EI7" s="39">
        <v>0.56000000000000005</v>
      </c>
      <c r="EJ7" s="39">
        <v>0.61</v>
      </c>
      <c r="EK7" s="39">
        <v>0.51</v>
      </c>
      <c r="EL7" s="39">
        <v>0.57999999999999996</v>
      </c>
      <c r="EM7" s="39">
        <v>0.54</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2021-02-08T05:56:05Z</cp:lastPrinted>
  <dcterms:created xsi:type="dcterms:W3CDTF">2020-12-04T02:14:21Z</dcterms:created>
  <dcterms:modified xsi:type="dcterms:W3CDTF">2021-02-09T06:51:21Z</dcterms:modified>
  <cp:category/>
</cp:coreProperties>
</file>