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043\デスクトップ\20210114 公営企業に係る経営比較分析表（令和元年度決算）の分析等について（依頼）\04 回答\"/>
    </mc:Choice>
  </mc:AlternateContent>
  <xr:revisionPtr revIDLastSave="0" documentId="13_ncr:1_{A630B8DF-3C5F-4AB9-B372-04877FFB8BA6}" xr6:coauthVersionLast="36" xr6:coauthVersionMax="36" xr10:uidLastSave="{00000000-0000-0000-0000-000000000000}"/>
  <workbookProtection workbookAlgorithmName="SHA-512" workbookHashValue="322mGMfWeKhdqll3xIV0/5BFY1FqIjGTagVv2kFtg7woHDv7DmnnD5Lxqy0lSowPTD8Y2alWsanL8lj2FWWWkA==" workbookSaltValue="0HMdvplc5CunL+AxBWh7J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AL10" i="4"/>
  <c r="AL8" i="4"/>
  <c r="P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<sst xmlns="http://schemas.openxmlformats.org/spreadsheetml/2006/main" count="236" uniqueCount="119">
  <si>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</si>
  <si>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</si>
  <si>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</si>
  <si>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</si>
  <si>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</si>
  <si>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</si>
  <si>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</si>
  <si>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</si>
  <si>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</si>
  <si>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</si>
  <si>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</si>
  <si>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</si>
  <si>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</si>
  <si>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</si>
  <si>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</si>
  <si>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</si>
  <si>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</si>
  <si>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</si>
  <si>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</si>
  <si>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</si>
  <si>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</si>
  <si>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</si>
  <si>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</si>
  <si>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</si>
  <si>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</si>
  <si>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</si>
  <si>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</si>
  <si>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</si>
  <si>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</si>
  <si>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</si>
  <si>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</si>
  <si>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</si>
  <si>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</si>
  <si>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</si>
  <si>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</si>
  <si>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</si>
  <si>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</si>
  <si>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</si>
  <si>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</si>
  <si>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</si>
  <si>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</si>
  <si>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</si>
  <si>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</si>
  <si>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</si>
  <si>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</si>
  <si>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</si>
  <si>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</si>
  <si>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</si>
  <si>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</si>
  <si>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</si>
  <si>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</si>
  <si>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</si>
  <si>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</si>
  <si>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</si>
  <si>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</si>
  <si>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</si>
  <si>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</si>
  <si>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</si>
  <si>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</si>
  <si>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</si>
  <si>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</si>
  <si>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</si>
  <si>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</si>
  <si>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</si>
  <si>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</si>
  <si>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</si>
  <si>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</si>
  <si>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</si>
  <si>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</si>
  <si>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</si>
  <si>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</si>
  <si>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</si>
  <si>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</si>
  <si>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</si>
  <si>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</si>
  <si>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</si>
  <si>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</si>
  <si>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</si>
  <si>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</si>
  <si>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</si>
  <si>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</si>
  <si>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</si>
  <si>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</si>
  <si>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</si>
  <si>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</si>
  <si>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</si>
  <si>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</si>
  <si>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</si>
  <si>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</si>
  <si>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</si>
  <si>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</si>
  <si>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</si>
  <si>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</si>
  <si>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</si>
  <si>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</si>
  <si>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</si>
  <si>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</si>
  <si>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</si>
  <si>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</si>
  <si>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</si>
  <si>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</si>
  <si>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</si>
  <si>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</si>
  <si>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</si>
  <si>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</si>
  <si>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</si>
  <si>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</si>
  <si>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</si>
  <si>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</si>
  <si>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</si>
  <si>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</si>
  <si>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</si>
  <si>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</si>
  <si>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</si>
  <si>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</si>
  <si>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</si>
  <si>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特定環境保全公共下水道事業は中山間地域の中山町地域を整備した事業で、現在整備が完了し今後は企業債の借入れが発生しないため企業債残高は減少していくものと考える。
　企業債残高対事業規模比率は、基準内繰入の経理方法を総務省方式に統一し皆減した。
　水洗化率は、類似団体より非常に高い値で優良な状態である。
　経費回収率は類似団体より低くなっており、今後は人口減少に加えて、節水型の社会構造による水量の減少が考えられるため、使用料増加に向けた対策が必要である。
　下水道事業は一般会計との間の適正な負担区分を前提として、雨水処理に要する経費は公費で負担し、汚水処理に要する経費は私費（使用料）でまかなう独立採算制の原則に基づき、使用料収入の確保が必要である。
　また、未接続者に接続を促すなど、より一層の水洗化を進め、施設の利用効率を高めるとともに有収水量の増加を図りたい。
</t>
    <rPh sb="15" eb="16">
      <t>チュウ</t>
    </rPh>
    <rPh sb="16" eb="18">
      <t>サンカン</t>
    </rPh>
    <rPh sb="18" eb="20">
      <t>チイキ</t>
    </rPh>
    <rPh sb="21" eb="23">
      <t>ナカヤマ</t>
    </rPh>
    <rPh sb="23" eb="24">
      <t>チョウ</t>
    </rPh>
    <rPh sb="24" eb="26">
      <t>チイキ</t>
    </rPh>
    <rPh sb="27" eb="29">
      <t>セイビ</t>
    </rPh>
    <rPh sb="31" eb="33">
      <t>ジギョウ</t>
    </rPh>
    <rPh sb="35" eb="37">
      <t>ゲンザイ</t>
    </rPh>
    <rPh sb="37" eb="39">
      <t>セイビ</t>
    </rPh>
    <rPh sb="40" eb="42">
      <t>カンリョウ</t>
    </rPh>
    <rPh sb="43" eb="45">
      <t>コンゴ</t>
    </rPh>
    <rPh sb="61" eb="63">
      <t>キギョウ</t>
    </rPh>
    <rPh sb="63" eb="64">
      <t>サイ</t>
    </rPh>
    <rPh sb="64" eb="66">
      <t>ザンダカ</t>
    </rPh>
    <rPh sb="76" eb="77">
      <t>カンガ</t>
    </rPh>
    <rPh sb="135" eb="137">
      <t>ヒジョウ</t>
    </rPh>
    <rPh sb="138" eb="139">
      <t>タカ</t>
    </rPh>
    <rPh sb="140" eb="141">
      <t>アタイ</t>
    </rPh>
    <rPh sb="142" eb="144">
      <t>ユウリョウ</t>
    </rPh>
    <rPh sb="145" eb="147">
      <t>ジョウタイ</t>
    </rPh>
    <rPh sb="173" eb="175">
      <t>コンゴ</t>
    </rPh>
    <rPh sb="196" eb="198">
      <t>スイリョウ</t>
    </rPh>
    <rPh sb="199" eb="201">
      <t>ゲンショウ</t>
    </rPh>
    <rPh sb="202" eb="203">
      <t>カンガ</t>
    </rPh>
    <rPh sb="210" eb="213">
      <t>シヨウリョウ</t>
    </rPh>
    <rPh sb="213" eb="215">
      <t>ゾウカ</t>
    </rPh>
    <rPh sb="216" eb="217">
      <t>ム</t>
    </rPh>
    <rPh sb="219" eb="221">
      <t>タイサク</t>
    </rPh>
    <rPh sb="222" eb="224">
      <t>ヒツヨウ</t>
    </rPh>
    <rPh sb="308" eb="309">
      <t>モト</t>
    </rPh>
    <phoneticPr fontId="4"/>
  </si>
  <si>
    <t>　汚水管渠については、耐用年数が50年であるため、直ちに対策する必要はないと思われる。
　中山町下水浄化センターにおいては、平成11年の供用開始から約22年が経過し、適切な管理のもと機械設備や電気設備の更新や修繕を実施し運用している状況である。
　このため、今後、機器が耐用年数を迎えることを考慮し、施設設備機器等のストックマネジメントを踏まえた長寿命化計画の策定を進めている。</t>
    <rPh sb="11" eb="13">
      <t>タイヨウ</t>
    </rPh>
    <rPh sb="13" eb="15">
      <t>ネンスウ</t>
    </rPh>
    <rPh sb="18" eb="19">
      <t>ネン</t>
    </rPh>
    <rPh sb="25" eb="26">
      <t>タダ</t>
    </rPh>
    <rPh sb="45" eb="47">
      <t>ナカヤマ</t>
    </rPh>
    <rPh sb="47" eb="48">
      <t>チョウ</t>
    </rPh>
    <rPh sb="83" eb="85">
      <t>テキセツ</t>
    </rPh>
    <rPh sb="86" eb="88">
      <t>カンリ</t>
    </rPh>
    <rPh sb="140" eb="141">
      <t>ムカ</t>
    </rPh>
    <rPh sb="152" eb="154">
      <t>セツビ</t>
    </rPh>
    <rPh sb="154" eb="156">
      <t>キキ</t>
    </rPh>
    <phoneticPr fontId="4"/>
  </si>
  <si>
    <t>　近年の課題である少子高齢化が進行していき、有収水量が減少していく傾向にあるため、使用料収入の大幅増加は見込むことができない。このため、使用料の改定を計画的に行うとともに、現在実施している複数年契約の施設維持管理をさらにすすめ、公共下水道事業とあわせて見直し、維持管理経費の縮減に努め、経費回収率、施設利用率の向上を図る。
　また施設の老朽化による改築更新が必要となるため、長寿命化、ストックマネジメント等、長期計画に基づき実施検討していく。
 本市の下水道事業は国の方針により、令和２年度から地方公営企業会計を適用し運営する。</t>
    <rPh sb="4" eb="6">
      <t>カダイ</t>
    </rPh>
    <rPh sb="9" eb="11">
      <t>ショウシ</t>
    </rPh>
    <rPh sb="33" eb="35">
      <t>ケイコウ</t>
    </rPh>
    <rPh sb="41" eb="44">
      <t>シヨウリョウ</t>
    </rPh>
    <rPh sb="47" eb="49">
      <t>オオハバ</t>
    </rPh>
    <rPh sb="75" eb="78">
      <t>ケイカクテキ</t>
    </rPh>
    <rPh sb="158" eb="159">
      <t>ハカ</t>
    </rPh>
    <rPh sb="187" eb="191">
      <t>チョウジュミョウカ</t>
    </rPh>
    <rPh sb="202" eb="203">
      <t>トウ</t>
    </rPh>
    <rPh sb="214" eb="216">
      <t>ケントウ</t>
    </rPh>
    <rPh sb="223" eb="225">
      <t>ホンシ</t>
    </rPh>
    <rPh sb="226" eb="229">
      <t>ゲスイドウ</t>
    </rPh>
    <rPh sb="229" eb="231">
      <t>ジギョウ</t>
    </rPh>
    <rPh sb="232" eb="233">
      <t>クニ</t>
    </rPh>
    <rPh sb="234" eb="236">
      <t>ホウシン</t>
    </rPh>
    <rPh sb="240" eb="242">
      <t>レイワ</t>
    </rPh>
    <rPh sb="243" eb="245">
      <t>ネンド</t>
    </rPh>
    <rPh sb="247" eb="249">
      <t>チホウ</t>
    </rPh>
    <rPh sb="249" eb="251">
      <t>コウエイ</t>
    </rPh>
    <rPh sb="251" eb="253">
      <t>キギョウ</t>
    </rPh>
    <rPh sb="253" eb="255">
      <t>カイケイ</t>
    </rPh>
    <rPh sb="256" eb="258">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</si>
</sst>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D8-4EE5-BCBA-F5AF473236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30D8-4EE5-BCBA-F5AF473236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53.74</c:v>
                </c:pt>
                <c:pt idx="1">
                  <c:v>53.33</c:v>
                </c:pt>
                <c:pt idx="2">
                  <c:v>54.55</c:v>
                </c:pt>
                <c:pt idx="3">
                  <c:v>50.51</c:v>
                </c:pt>
                <c:pt idx="4">
                  <c:v>51.11</c:v>
                </c:pt>
              </c:numCache>
            </c:numRef>
          </c:val>
          <c:extLst>
            <c:ext xmlns:c16="http://schemas.microsoft.com/office/drawing/2014/chart" uri="{C3380CC4-5D6E-409C-BE32-E72D297353CC}">
              <c16:uniqueId val="{00000000-D28A-4A2B-A555-65A8350B7C0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D28A-4A2B-A555-65A8350B7C0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83.04</c:v>
                </c:pt>
                <c:pt idx="1">
                  <c:v>85.29</c:v>
                </c:pt>
                <c:pt idx="2">
                  <c:v>86.45</c:v>
                </c:pt>
                <c:pt idx="3">
                  <c:v>86.63</c:v>
                </c:pt>
                <c:pt idx="4">
                  <c:v>89.44</c:v>
                </c:pt>
              </c:numCache>
            </c:numRef>
          </c:val>
          <c:extLst>
            <c:ext xmlns:c16="http://schemas.microsoft.com/office/drawing/2014/chart" uri="{C3380CC4-5D6E-409C-BE32-E72D297353CC}">
              <c16:uniqueId val="{00000000-C5AB-4A17-A917-2A4BC823045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C5AB-4A17-A917-2A4BC823045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62.27</c:v>
                </c:pt>
                <c:pt idx="1">
                  <c:v>61.31</c:v>
                </c:pt>
                <c:pt idx="2">
                  <c:v>58.77</c:v>
                </c:pt>
                <c:pt idx="3">
                  <c:v>54.99</c:v>
                </c:pt>
                <c:pt idx="4">
                  <c:v>59.13</c:v>
                </c:pt>
              </c:numCache>
            </c:numRef>
          </c:val>
          <c:extLst>
            <c:ext xmlns:c16="http://schemas.microsoft.com/office/drawing/2014/chart" uri="{C3380CC4-5D6E-409C-BE32-E72D297353CC}">
              <c16:uniqueId val="{00000000-A96C-4847-A6B0-1392CD535D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6C-4847-A6B0-1392CD535D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C1-4B48-82FD-9D3DE23875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C1-4B48-82FD-9D3DE23875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F6-4692-9CFA-66D61841808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F6-4692-9CFA-66D61841808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BF-4AC1-9650-DAC0A1C7AB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BF-4AC1-9650-DAC0A1C7AB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1F-4084-BF8A-17ACEDACB6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1F-4084-BF8A-17ACEDACB6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246.56</c:v>
                </c:pt>
                <c:pt idx="1">
                  <c:v>264.36</c:v>
                </c:pt>
                <c:pt idx="2">
                  <c:v>267.89999999999998</c:v>
                </c:pt>
                <c:pt idx="3" formatCode="#,##0.00;&quot;△&quot;#,##0.00">
                  <c:v>0</c:v>
                </c:pt>
                <c:pt idx="4" formatCode="#,##0.00;&quot;△&quot;#,##0.00">
                  <c:v>0</c:v>
                </c:pt>
              </c:numCache>
            </c:numRef>
          </c:val>
          <c:extLst>
            <c:ext xmlns:c16="http://schemas.microsoft.com/office/drawing/2014/chart" uri="{C3380CC4-5D6E-409C-BE32-E72D297353CC}">
              <c16:uniqueId val="{00000000-52C5-4FD4-8D85-1BECAC14C5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52C5-4FD4-8D85-1BECAC14C5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36.67</c:v>
                </c:pt>
                <c:pt idx="1">
                  <c:v>35.200000000000003</c:v>
                </c:pt>
                <c:pt idx="2">
                  <c:v>38.19</c:v>
                </c:pt>
                <c:pt idx="3">
                  <c:v>47.04</c:v>
                </c:pt>
                <c:pt idx="4">
                  <c:v>47.57</c:v>
                </c:pt>
              </c:numCache>
            </c:numRef>
          </c:val>
          <c:extLst>
            <c:ext xmlns:c16="http://schemas.microsoft.com/office/drawing/2014/chart" uri="{C3380CC4-5D6E-409C-BE32-E72D297353CC}">
              <c16:uniqueId val="{00000000-382B-494A-A45E-C97507A160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382B-494A-A45E-C97507A160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390.78</c:v>
                </c:pt>
                <c:pt idx="1">
                  <c:v>398.74</c:v>
                </c:pt>
                <c:pt idx="2">
                  <c:v>371.56</c:v>
                </c:pt>
                <c:pt idx="3">
                  <c:v>313.79000000000002</c:v>
                </c:pt>
                <c:pt idx="4">
                  <c:v>304.27</c:v>
                </c:pt>
              </c:numCache>
            </c:numRef>
          </c:val>
          <c:extLst>
            <c:ext xmlns:c16="http://schemas.microsoft.com/office/drawing/2014/chart" uri="{C3380CC4-5D6E-409C-BE32-E72D297353CC}">
              <c16:uniqueId val="{00000000-F658-438B-9CB5-49E18FADFB1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F658-438B-9CB5-49E18FADFB1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22" zoomScale="120" zoomScaleNormal="12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伊予市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36933</v>
      </c>
      <c r="AM8" s="63"/>
      <c r="AN8" s="63"/>
      <c r="AO8" s="63"/>
      <c r="AP8" s="63"/>
      <c r="AQ8" s="63"/>
      <c r="AR8" s="63"/>
      <c r="AS8" s="63"/>
      <c r="AT8" s="62">
        <f>データ!T6</f>
        <v>194.44</v>
      </c>
      <c r="AU8" s="62"/>
      <c r="AV8" s="62"/>
      <c r="AW8" s="62"/>
      <c r="AX8" s="62"/>
      <c r="AY8" s="62"/>
      <c r="AZ8" s="62"/>
      <c r="BA8" s="62"/>
      <c r="BB8" s="62">
        <f>データ!U6</f>
        <v>189.95</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2.6</v>
      </c>
      <c r="Q10" s="62"/>
      <c r="R10" s="62"/>
      <c r="S10" s="62"/>
      <c r="T10" s="62"/>
      <c r="U10" s="62"/>
      <c r="V10" s="62"/>
      <c r="W10" s="62">
        <f>データ!Q6</f>
        <v>87.33</v>
      </c>
      <c r="X10" s="62"/>
      <c r="Y10" s="62"/>
      <c r="Z10" s="62"/>
      <c r="AA10" s="62"/>
      <c r="AB10" s="62"/>
      <c r="AC10" s="62"/>
      <c r="AD10" s="63">
        <f>データ!R6</f>
        <v>2910</v>
      </c>
      <c r="AE10" s="63"/>
      <c r="AF10" s="63"/>
      <c r="AG10" s="63"/>
      <c r="AH10" s="63"/>
      <c r="AI10" s="63"/>
      <c r="AJ10" s="63"/>
      <c r="AK10" s="2"/>
      <c r="AL10" s="63">
        <f>データ!V6</f>
        <v>956</v>
      </c>
      <c r="AM10" s="63"/>
      <c r="AN10" s="63"/>
      <c r="AO10" s="63"/>
      <c r="AP10" s="63"/>
      <c r="AQ10" s="63"/>
      <c r="AR10" s="63"/>
      <c r="AS10" s="63"/>
      <c r="AT10" s="62">
        <f>データ!W6</f>
        <v>0.55000000000000004</v>
      </c>
      <c r="AU10" s="62"/>
      <c r="AV10" s="62"/>
      <c r="AW10" s="62"/>
      <c r="AX10" s="62"/>
      <c r="AY10" s="62"/>
      <c r="AZ10" s="62"/>
      <c r="BA10" s="62"/>
      <c r="BB10" s="62">
        <f>データ!X6</f>
        <v>1738.18</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118</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u1oV/JvPkYcDwmRIJdAS7PMx9Wyl0xAHyjOiRKKdkIcZH1FMwykVEWioTackqByW5+opoZ2PCMx8CEgGtOSwgQ==" saltValue="5VqWGFXUFYh4VH++7IMDB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382108</v>
      </c>
      <c r="D6" s="33">
        <f t="shared" si="3"/>
        <v>47</v>
      </c>
      <c r="E6" s="33">
        <f t="shared" si="3"/>
        <v>17</v>
      </c>
      <c r="F6" s="33">
        <f t="shared" si="3"/>
        <v>4</v>
      </c>
      <c r="G6" s="33">
        <f t="shared" si="3"/>
        <v>0</v>
      </c>
      <c r="H6" s="33" t="str">
        <f t="shared" si="3"/>
        <v>愛媛県　伊予市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2.6</v>
      </c>
      <c r="Q6" s="34">
        <f t="shared" si="3"/>
        <v>87.33</v>
      </c>
      <c r="R6" s="34">
        <f t="shared" si="3"/>
        <v>2910</v>
      </c>
      <c r="S6" s="34">
        <f t="shared" si="3"/>
        <v>36933</v>
      </c>
      <c r="T6" s="34">
        <f t="shared" si="3"/>
        <v>194.44</v>
      </c>
      <c r="U6" s="34">
        <f t="shared" si="3"/>
        <v>189.95</v>
      </c>
      <c r="V6" s="34">
        <f t="shared" si="3"/>
        <v>956</v>
      </c>
      <c r="W6" s="34">
        <f t="shared" si="3"/>
        <v>0.55000000000000004</v>
      </c>
      <c r="X6" s="34">
        <f t="shared" si="3"/>
        <v>1738.18</v>
      </c>
      <c r="Y6" s="35">
        <f>IF(Y7="",NA(),Y7)</f>
        <v>62.27</v>
      </c>
      <c r="Z6" s="35">
        <f t="shared" ref="Z6:AH6" si="4">IF(Z7="",NA(),Z7)</f>
        <v>61.31</v>
      </c>
      <c r="AA6" s="35">
        <f t="shared" si="4"/>
        <v>58.77</v>
      </c>
      <c r="AB6" s="35">
        <f t="shared" si="4"/>
        <v>54.99</v>
      </c>
      <c r="AC6" s="35">
        <f t="shared" si="4"/>
        <v>59.13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246.56</v>
      </c>
      <c r="BG6" s="35">
        <f t="shared" ref="BG6:BO6" si="7">IF(BG7="",NA(),BG7)</f>
        <v>264.36</v>
      </c>
      <c r="BH6" s="35">
        <f t="shared" si="7"/>
        <v>267.89999999999998</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36.67</v>
      </c>
      <c r="BR6" s="35">
        <f t="shared" ref="BR6:BZ6" si="8">IF(BR7="",NA(),BR7)</f>
        <v>35.200000000000003</v>
      </c>
      <c r="BS6" s="35">
        <f t="shared" si="8"/>
        <v>38.19</v>
      </c>
      <c r="BT6" s="35">
        <f t="shared" si="8"/>
        <v>47.04</v>
      </c>
      <c r="BU6" s="35">
        <f t="shared" si="8"/>
        <v>47.57</v>
      </c>
      <c r="BV6" s="35">
        <f t="shared" si="8"/>
        <v>66.22</v>
      </c>
      <c r="BW6" s="35">
        <f t="shared" si="8"/>
        <v>69.87</v>
      </c>
      <c r="BX6" s="35">
        <f t="shared" si="8"/>
        <v>74.3</v>
      </c>
      <c r="BY6" s="35">
        <f t="shared" si="8"/>
        <v>72.260000000000005</v>
      </c>
      <c r="BZ6" s="35">
        <f t="shared" si="8"/>
        <v>71.84</v>
      </c>
      <c r="CA6" s="34" t="str">
        <f>IF(CA7="","",IF(CA7="-","【-】","【"&amp;SUBSTITUTE(TEXT(CA7,"#,##0.00"),"-","△")&amp;"】"))</f>
        <v>【74.17】</v>
      </c>
      <c r="CB6" s="35">
        <f>IF(CB7="",NA(),CB7)</f>
        <v>390.78</v>
      </c>
      <c r="CC6" s="35">
        <f t="shared" ref="CC6:CK6" si="9">IF(CC7="",NA(),CC7)</f>
        <v>398.74</v>
      </c>
      <c r="CD6" s="35">
        <f t="shared" si="9"/>
        <v>371.56</v>
      </c>
      <c r="CE6" s="35">
        <f t="shared" si="9"/>
        <v>313.79000000000002</v>
      </c>
      <c r="CF6" s="35">
        <f t="shared" si="9"/>
        <v>304.27</v>
      </c>
      <c r="CG6" s="35">
        <f t="shared" si="9"/>
        <v>246.72</v>
      </c>
      <c r="CH6" s="35">
        <f t="shared" si="9"/>
        <v>234.96</v>
      </c>
      <c r="CI6" s="35">
        <f t="shared" si="9"/>
        <v>221.81</v>
      </c>
      <c r="CJ6" s="35">
        <f t="shared" si="9"/>
        <v>230.02</v>
      </c>
      <c r="CK6" s="35">
        <f t="shared" si="9"/>
        <v>228.47</v>
      </c>
      <c r="CL6" s="34" t="str">
        <f>IF(CL7="","",IF(CL7="-","【-】","【"&amp;SUBSTITUTE(TEXT(CL7,"#,##0.00"),"-","△")&amp;"】"))</f>
        <v>【218.56】</v>
      </c>
      <c r="CM6" s="35">
        <f>IF(CM7="",NA(),CM7)</f>
        <v>53.74</v>
      </c>
      <c r="CN6" s="35">
        <f t="shared" ref="CN6:CV6" si="10">IF(CN7="",NA(),CN7)</f>
        <v>53.33</v>
      </c>
      <c r="CO6" s="35">
        <f t="shared" si="10"/>
        <v>54.55</v>
      </c>
      <c r="CP6" s="35">
        <f t="shared" si="10"/>
        <v>50.51</v>
      </c>
      <c r="CQ6" s="35">
        <f t="shared" si="10"/>
        <v>51.11</v>
      </c>
      <c r="CR6" s="35">
        <f t="shared" si="10"/>
        <v>41.35</v>
      </c>
      <c r="CS6" s="35">
        <f t="shared" si="10"/>
        <v>42.9</v>
      </c>
      <c r="CT6" s="35">
        <f t="shared" si="10"/>
        <v>43.36</v>
      </c>
      <c r="CU6" s="35">
        <f t="shared" si="10"/>
        <v>42.56</v>
      </c>
      <c r="CV6" s="35">
        <f t="shared" si="10"/>
        <v>42.47</v>
      </c>
      <c r="CW6" s="34" t="str">
        <f>IF(CW7="","",IF(CW7="-","【-】","【"&amp;SUBSTITUTE(TEXT(CW7,"#,##0.00"),"-","△")&amp;"】"))</f>
        <v>【42.86】</v>
      </c>
      <c r="CX6" s="35">
        <f>IF(CX7="",NA(),CX7)</f>
        <v>83.04</v>
      </c>
      <c r="CY6" s="35">
        <f t="shared" ref="CY6:DG6" si="11">IF(CY7="",NA(),CY7)</f>
        <v>85.29</v>
      </c>
      <c r="CZ6" s="35">
        <f t="shared" si="11"/>
        <v>86.45</v>
      </c>
      <c r="DA6" s="35">
        <f t="shared" si="11"/>
        <v>86.63</v>
      </c>
      <c r="DB6" s="35">
        <f t="shared" si="11"/>
        <v>89.44</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382108</v>
      </c>
      <c r="D7" s="37">
        <v>47</v>
      </c>
      <c r="E7" s="37">
        <v>17</v>
      </c>
      <c r="F7" s="37">
        <v>4</v>
      </c>
      <c r="G7" s="37">
        <v>0</v>
      </c>
      <c r="H7" s="37" t="s">
        <v>98</v>
      </c>
      <c r="I7" s="37" t="s">
        <v>99</v>
      </c>
      <c r="J7" s="37" t="s">
        <v>100</v>
      </c>
      <c r="K7" s="37" t="s">
        <v>101</v>
      </c>
      <c r="L7" s="37" t="s">
        <v>102</v>
      </c>
      <c r="M7" s="37" t="s">
        <v>103</v>
      </c>
      <c r="N7" s="38" t="s">
        <v>104</v>
      </c>
      <c r="O7" s="38" t="s">
        <v>105</v>
      </c>
      <c r="P7" s="38">
        <v>2.6</v>
      </c>
      <c r="Q7" s="38">
        <v>87.33</v>
      </c>
      <c r="R7" s="38">
        <v>2910</v>
      </c>
      <c r="S7" s="38">
        <v>36933</v>
      </c>
      <c r="T7" s="38">
        <v>194.44</v>
      </c>
      <c r="U7" s="38">
        <v>189.95</v>
      </c>
      <c r="V7" s="38">
        <v>956</v>
      </c>
      <c r="W7" s="38">
        <v>0.55000000000000004</v>
      </c>
      <c r="X7" s="38">
        <v>1738.18</v>
      </c>
      <c r="Y7" s="38">
        <v>62.27</v>
      </c>
      <c r="Z7" s="38">
        <v>61.31</v>
      </c>
      <c r="AA7" s="38">
        <v>58.77</v>
      </c>
      <c r="AB7" s="38">
        <v>54.99</v>
      </c>
      <c r="AC7" s="38">
        <v>59.13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246.56</v>
      </c>
      <c r="BG7" s="38">
        <v>264.36</v>
      </c>
      <c r="BH7" s="38">
        <v>267.89999999999998</v>
      </c>
      <c r="BI7" s="38">
        <v>0</v>
      </c>
      <c r="BJ7" s="38">
        <v>0</v>
      </c>
      <c r="BK7" s="38">
        <v>1434.89</v>
      </c>
      <c r="BL7" s="38">
        <v>1298.9100000000001</v>
      </c>
      <c r="BM7" s="38">
        <v>1243.71</v>
      </c>
      <c r="BN7" s="38">
        <v>1194.1500000000001</v>
      </c>
      <c r="BO7" s="38">
        <v>1206.79</v>
      </c>
      <c r="BP7" s="38">
        <v>1218.7</v>
      </c>
      <c r="BQ7" s="38">
        <v>36.67</v>
      </c>
      <c r="BR7" s="38">
        <v>35.200000000000003</v>
      </c>
      <c r="BS7" s="38">
        <v>38.19</v>
      </c>
      <c r="BT7" s="38">
        <v>47.04</v>
      </c>
      <c r="BU7" s="38">
        <v>47.57</v>
      </c>
      <c r="BV7" s="38">
        <v>66.22</v>
      </c>
      <c r="BW7" s="38">
        <v>69.87</v>
      </c>
      <c r="BX7" s="38">
        <v>74.3</v>
      </c>
      <c r="BY7" s="38">
        <v>72.260000000000005</v>
      </c>
      <c r="BZ7" s="38">
        <v>71.84</v>
      </c>
      <c r="CA7" s="38">
        <v>74.17</v>
      </c>
      <c r="CB7" s="38">
        <v>390.78</v>
      </c>
      <c r="CC7" s="38">
        <v>398.74</v>
      </c>
      <c r="CD7" s="38">
        <v>371.56</v>
      </c>
      <c r="CE7" s="38">
        <v>313.79000000000002</v>
      </c>
      <c r="CF7" s="38">
        <v>304.27</v>
      </c>
      <c r="CG7" s="38">
        <v>246.72</v>
      </c>
      <c r="CH7" s="38">
        <v>234.96</v>
      </c>
      <c r="CI7" s="38">
        <v>221.81</v>
      </c>
      <c r="CJ7" s="38">
        <v>230.02</v>
      </c>
      <c r="CK7" s="38">
        <v>228.47</v>
      </c>
      <c r="CL7" s="38">
        <v>218.56</v>
      </c>
      <c r="CM7" s="38">
        <v>53.74</v>
      </c>
      <c r="CN7" s="38">
        <v>53.33</v>
      </c>
      <c r="CO7" s="38">
        <v>54.55</v>
      </c>
      <c r="CP7" s="38">
        <v>50.51</v>
      </c>
      <c r="CQ7" s="38">
        <v>51.11</v>
      </c>
      <c r="CR7" s="38">
        <v>41.35</v>
      </c>
      <c r="CS7" s="38">
        <v>42.9</v>
      </c>
      <c r="CT7" s="38">
        <v>43.36</v>
      </c>
      <c r="CU7" s="38">
        <v>42.56</v>
      </c>
      <c r="CV7" s="38">
        <v>42.47</v>
      </c>
      <c r="CW7" s="38">
        <v>42.86</v>
      </c>
      <c r="CX7" s="38">
        <v>83.04</v>
      </c>
      <c r="CY7" s="38">
        <v>85.29</v>
      </c>
      <c r="CZ7" s="38">
        <v>86.45</v>
      </c>
      <c r="DA7" s="38">
        <v>86.63</v>
      </c>
      <c r="DB7" s="38">
        <v>89.44</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2021-02-04T10:37:08Z</cp:lastPrinted>
  <dcterms:created xsi:type="dcterms:W3CDTF">2020-12-04T02:57:31Z</dcterms:created>
  <dcterms:modified xsi:type="dcterms:W3CDTF">2021-02-04T10:37:10Z</dcterms:modified>
  <cp:category/>
</cp:coreProperties>
</file>