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kk001fs\上水-経理\経営比較分析表\R02経営分析（R01決算分）\"/>
    </mc:Choice>
  </mc:AlternateContent>
  <workbookProtection workbookAlgorithmName="SHA-512" workbookHashValue="L4+80ed78fWHrrdM/GmoPfru209rnQeKIAA240k8eyUgbUBmzSg6+s3FVke0ZWAmTL69cuMTTDKlR6OBgs3ybg==" workbookSaltValue="QdppKRj1xIM1LRXn9UXZr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<sst xmlns="http://schemas.openxmlformats.org/spreadsheetml/2006/main" count="228" uniqueCount="114">
  <si>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</si>
  <si>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</si>
  <si>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</si>
  <si>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</si>
  <si>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</si>
  <si>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</si>
  <si>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</si>
  <si>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</si>
  <si>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</si>
  <si>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</si>
  <si>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</si>
  <si>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</si>
  <si>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</si>
  <si>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</si>
  <si>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</si>
  <si>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</si>
  <si>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</si>
  <si>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</si>
  <si>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</si>
  <si>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</si>
  <si>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</si>
  <si>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</si>
  <si>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</si>
  <si>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</si>
  <si>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</si>
  <si>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</si>
  <si>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</si>
  <si>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</si>
  <si>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</si>
  <si>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</si>
  <si>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</si>
  <si>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</si>
  <si>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</si>
  <si>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</si>
  <si>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</si>
  <si>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</si>
  <si>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</si>
  <si>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</si>
  <si>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</si>
  <si>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</si>
  <si>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</si>
  <si>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</si>
  <si>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</si>
  <si>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</si>
  <si>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</si>
  <si>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</si>
  <si>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</si>
  <si>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</si>
  <si>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</si>
  <si>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</si>
  <si>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</si>
  <si>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</si>
  <si>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</si>
  <si>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</si>
  <si>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</si>
  <si>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</si>
  <si>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</si>
  <si>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</si>
  <si>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</si>
  <si>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</si>
  <si>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</si>
  <si>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</si>
  <si>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</si>
  <si>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</si>
  <si>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</si>
  <si>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</si>
  <si>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</si>
  <si>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</si>
  <si>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</si>
  <si>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</si>
  <si>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</si>
  <si>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</si>
  <si>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</si>
  <si>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</si>
  <si>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</si>
  <si>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</si>
  <si>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</si>
  <si>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</si>
  <si>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</si>
  <si>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</si>
  <si>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</si>
  <si>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</si>
  <si>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</si>
  <si>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</si>
  <si>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</si>
  <si>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</si>
  <si>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</si>
  <si>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</si>
  <si>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</si>
  <si>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</si>
  <si>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</si>
  <si>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</si>
  <si>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</si>
  <si>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四国中央市</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</si>
  <si>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</si>
  <si>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</si>
  <si>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</si>
  <si>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</si>
  <si>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</si>
  <si>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</si>
  <si>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</si>
  <si>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</si>
  <si>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</si>
  <si>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</si>
  <si>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</si>
  <si>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</si>
  <si>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</si>
  <si>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</si>
  <si>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</si>
  <si>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</si>
  <si>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</si>
  <si>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①～⑧全てのグラフについて簡易水道を運営している類似団体と比較すれば良好な数値となっているが、公営企業経営としては課題も存在する。
　「①経常収支比率」では100％を上回っており黒字経営ではあるが、給水にかかる費用が給水収益で賄えておらず、営業外収益（長期前受金戻入）による黒字というのが現状であり、健全な経営状態であるとはいえない。
　「③流動比率」については現時点では債務に対する支払能力は確保できており「④企業債残高対給水収益比率」も類似団体比率より低くなってはいるが、現在整備事業を実施していることもあり上昇傾向にある。加えて今後の施設更新においても企業債に頼ることとなる為、債務残高が増加することが考えられる。
　また「⑦施設利用率」については、年々給水人口の減少により僅かではあるが下降しているが、類似団体平均よりも高い数値を示しており、施設規模は適切であり、施設の稼働状況が収益に反映されていることがわかる。
　これらのことを踏まえ今後は適切な料金収入による財源の確保、そして経営の安定化が求められる。</t>
    <rPh sb="14" eb="16">
      <t>カンイ</t>
    </rPh>
    <rPh sb="16" eb="18">
      <t>スイドウ</t>
    </rPh>
    <rPh sb="19" eb="21">
      <t>ウンエイ</t>
    </rPh>
    <rPh sb="30" eb="32">
      <t>ヒカク</t>
    </rPh>
    <rPh sb="48" eb="50">
      <t>コウエイ</t>
    </rPh>
    <rPh sb="50" eb="52">
      <t>キギョウ</t>
    </rPh>
    <rPh sb="52" eb="54">
      <t>ケイエイ</t>
    </rPh>
    <rPh sb="58" eb="60">
      <t>カダイ</t>
    </rPh>
    <rPh sb="61" eb="63">
      <t>ソンザイ</t>
    </rPh>
    <rPh sb="84" eb="86">
      <t>ウワマワ</t>
    </rPh>
    <rPh sb="90" eb="92">
      <t>クロジ</t>
    </rPh>
    <rPh sb="92" eb="94">
      <t>ケイエイ</t>
    </rPh>
    <rPh sb="121" eb="124">
      <t>エイギョウガイ</t>
    </rPh>
    <rPh sb="124" eb="126">
      <t>シュウエキ</t>
    </rPh>
    <rPh sb="127" eb="129">
      <t>チョウキ</t>
    </rPh>
    <rPh sb="129" eb="131">
      <t>マエウ</t>
    </rPh>
    <rPh sb="131" eb="132">
      <t>キン</t>
    </rPh>
    <rPh sb="132" eb="134">
      <t>レイニュウ</t>
    </rPh>
    <rPh sb="138" eb="140">
      <t>クロジ</t>
    </rPh>
    <rPh sb="145" eb="147">
      <t>ゲンジョウ</t>
    </rPh>
    <rPh sb="151" eb="153">
      <t>ケンゼン</t>
    </rPh>
    <rPh sb="239" eb="241">
      <t>ゲンザイ</t>
    </rPh>
    <rPh sb="241" eb="243">
      <t>セイビ</t>
    </rPh>
    <rPh sb="243" eb="245">
      <t>ジギョウ</t>
    </rPh>
    <rPh sb="246" eb="248">
      <t>ジッシ</t>
    </rPh>
    <rPh sb="257" eb="259">
      <t>ジョウショウ</t>
    </rPh>
    <rPh sb="259" eb="261">
      <t>ケイコウ</t>
    </rPh>
    <rPh sb="265" eb="266">
      <t>クワ</t>
    </rPh>
    <rPh sb="329" eb="331">
      <t>ネンネン</t>
    </rPh>
    <rPh sb="348" eb="350">
      <t>カコウ</t>
    </rPh>
    <rPh sb="356" eb="358">
      <t>ルイジ</t>
    </rPh>
    <rPh sb="358" eb="360">
      <t>ダンタイ</t>
    </rPh>
    <rPh sb="360" eb="362">
      <t>ヘイキン</t>
    </rPh>
    <rPh sb="365" eb="366">
      <t>タカ</t>
    </rPh>
    <rPh sb="367" eb="369">
      <t>スウチ</t>
    </rPh>
    <rPh sb="370" eb="371">
      <t>シメ</t>
    </rPh>
    <rPh sb="376" eb="378">
      <t>シセツ</t>
    </rPh>
    <rPh sb="378" eb="380">
      <t>キボ</t>
    </rPh>
    <rPh sb="381" eb="383">
      <t>テキセツ</t>
    </rPh>
    <rPh sb="387" eb="389">
      <t>シセツ</t>
    </rPh>
    <rPh sb="390" eb="392">
      <t>カドウ</t>
    </rPh>
    <rPh sb="392" eb="394">
      <t>ジョウキョウ</t>
    </rPh>
    <rPh sb="395" eb="397">
      <t>シュウエキ</t>
    </rPh>
    <rPh sb="398" eb="400">
      <t>ハンエイ</t>
    </rPh>
    <phoneticPr fontId="4"/>
  </si>
  <si>
    <t>　「①有形固定資産減価償却率」は29年度より整備事業に着手したこともあり減少傾向となっている。
　「②管路経年化率」より法定耐用年数を経過した管路については類似団体と比較しても少ないが、管路以外の資産（建物、構築物、機械など）については耐用年数に近づいているものや、既に経過したものも存在している。
　「③管路更新率」については類似団体よりも遅れている。早急に老朽管の更新が必要という状況ではないが、整備事業において老朽管の更新をおこなっており今後の伸びが期待できる。また安定供給が持続できるよう管路だけでなく、すべての資産について、適正に更新をおこなえるよう検討していく必要がある。</t>
    <rPh sb="36" eb="38">
      <t>ゲンショウ</t>
    </rPh>
    <rPh sb="38" eb="40">
      <t>ケイコウ</t>
    </rPh>
    <rPh sb="133" eb="134">
      <t>スデ</t>
    </rPh>
    <rPh sb="135" eb="137">
      <t>ケイカ</t>
    </rPh>
    <rPh sb="142" eb="144">
      <t>ソンザイ</t>
    </rPh>
    <phoneticPr fontId="4"/>
  </si>
  <si>
    <t>　本市簡易水道事業について、当年度は供給単価が給水原価を下回る結果となった。今後給水人口の減少等により大幅な給水収益が見込めない状況に加え、施設の老朽化に伴う更新や改修などにより、経営環境の厳しさが増していくものと考えられる。
　これらの課題への対応策として、一層の経費削減と適正な水道料金確保が重要となってくる。
　今後は水道事業との統合に向け、施設の統廃合、水道料金の統一等、水道事業も含めた経営基盤の強化が必要である。現在策定中の「四国中央市水道事業ビジョン」においてそれらを検討していきたい。</t>
    <rPh sb="14" eb="17">
      <t>トウネンド</t>
    </rPh>
    <rPh sb="28" eb="30">
      <t>シタマワ</t>
    </rPh>
    <rPh sb="31" eb="33">
      <t>ケッカ</t>
    </rPh>
    <rPh sb="38" eb="40">
      <t>コンゴ</t>
    </rPh>
    <rPh sb="119" eb="121">
      <t>カダイ</t>
    </rPh>
    <rPh sb="123" eb="125">
      <t>タイオウ</t>
    </rPh>
    <rPh sb="125" eb="126">
      <t>サク</t>
    </rPh>
    <rPh sb="130" eb="132">
      <t>イッソウ</t>
    </rPh>
    <rPh sb="133" eb="135">
      <t>ケイヒ</t>
    </rPh>
    <rPh sb="135" eb="137">
      <t>サクゲン</t>
    </rPh>
    <rPh sb="138" eb="140">
      <t>テキセイ</t>
    </rPh>
    <rPh sb="141" eb="143">
      <t>スイドウ</t>
    </rPh>
    <rPh sb="143" eb="145">
      <t>リョウキン</t>
    </rPh>
    <rPh sb="145" eb="147">
      <t>カクホ</t>
    </rPh>
    <rPh sb="148" eb="150">
      <t>ジュウヨウ</t>
    </rPh>
    <rPh sb="159" eb="161">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</si>
</sst>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0.8</c:v>
                </c:pt>
                <c:pt idx="1">
                  <c:v>0.03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870-4A93-AE7C-0374006DF05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0.23</c:v>
                </c:pt>
                <c:pt idx="1">
                  <c:v>0.63</c:v>
                </c:pt>
                <c:pt idx="2">
                  <c:v>0.01</c:v>
                </c:pt>
                <c:pt idx="3">
                  <c:v>0.04</c:v>
                </c:pt>
                <c:pt idx="4">
                  <c:v>0.19</c:v>
                </c:pt>
              </c:numCache>
            </c:numRef>
          </c:val>
          <c:smooth val="0"/>
          <c:extLst>
            <c:ext xmlns:c16="http://schemas.microsoft.com/office/drawing/2014/chart" uri="{C3380CC4-5D6E-409C-BE32-E72D297353CC}">
              <c16:uniqueId val="{00000001-2870-4A93-AE7C-0374006DF05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65.23</c:v>
                </c:pt>
                <c:pt idx="1">
                  <c:v>66.22</c:v>
                </c:pt>
                <c:pt idx="2">
                  <c:v>65.430000000000007</c:v>
                </c:pt>
                <c:pt idx="3">
                  <c:v>63.27</c:v>
                </c:pt>
                <c:pt idx="4">
                  <c:v>62.05</c:v>
                </c:pt>
              </c:numCache>
            </c:numRef>
          </c:val>
          <c:extLst>
            <c:ext xmlns:c16="http://schemas.microsoft.com/office/drawing/2014/chart" uri="{C3380CC4-5D6E-409C-BE32-E72D297353CC}">
              <c16:uniqueId val="{00000000-A577-41BA-934B-FD593CEEFC1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61.09</c:v>
                </c:pt>
                <c:pt idx="1">
                  <c:v>59.85</c:v>
                </c:pt>
                <c:pt idx="2">
                  <c:v>63.01</c:v>
                </c:pt>
                <c:pt idx="3">
                  <c:v>52.63</c:v>
                </c:pt>
                <c:pt idx="4">
                  <c:v>55.3</c:v>
                </c:pt>
              </c:numCache>
            </c:numRef>
          </c:val>
          <c:smooth val="0"/>
          <c:extLst>
            <c:ext xmlns:c16="http://schemas.microsoft.com/office/drawing/2014/chart" uri="{C3380CC4-5D6E-409C-BE32-E72D297353CC}">
              <c16:uniqueId val="{00000001-A577-41BA-934B-FD593CEEFC1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85.64</c:v>
                </c:pt>
                <c:pt idx="1">
                  <c:v>85.64</c:v>
                </c:pt>
                <c:pt idx="2">
                  <c:v>85.64</c:v>
                </c:pt>
                <c:pt idx="3">
                  <c:v>85.64</c:v>
                </c:pt>
                <c:pt idx="4">
                  <c:v>85.64</c:v>
                </c:pt>
              </c:numCache>
            </c:numRef>
          </c:val>
          <c:extLst>
            <c:ext xmlns:c16="http://schemas.microsoft.com/office/drawing/2014/chart" uri="{C3380CC4-5D6E-409C-BE32-E72D297353CC}">
              <c16:uniqueId val="{00000000-5D12-4F5B-A833-8E144505F64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84.18</c:v>
                </c:pt>
                <c:pt idx="1">
                  <c:v>83.85</c:v>
                </c:pt>
                <c:pt idx="2">
                  <c:v>77.489999999999995</c:v>
                </c:pt>
                <c:pt idx="3">
                  <c:v>78.83</c:v>
                </c:pt>
                <c:pt idx="4">
                  <c:v>78.319999999999993</c:v>
                </c:pt>
              </c:numCache>
            </c:numRef>
          </c:val>
          <c:smooth val="0"/>
          <c:extLst>
            <c:ext xmlns:c16="http://schemas.microsoft.com/office/drawing/2014/chart" uri="{C3380CC4-5D6E-409C-BE32-E72D297353CC}">
              <c16:uniqueId val="{00000001-5D12-4F5B-A833-8E144505F64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106.39</c:v>
                </c:pt>
                <c:pt idx="1">
                  <c:v>112.35</c:v>
                </c:pt>
                <c:pt idx="2">
                  <c:v>114.69</c:v>
                </c:pt>
                <c:pt idx="3">
                  <c:v>109.76</c:v>
                </c:pt>
                <c:pt idx="4">
                  <c:v>102.8</c:v>
                </c:pt>
              </c:numCache>
            </c:numRef>
          </c:val>
          <c:extLst>
            <c:ext xmlns:c16="http://schemas.microsoft.com/office/drawing/2014/chart" uri="{C3380CC4-5D6E-409C-BE32-E72D297353CC}">
              <c16:uniqueId val="{00000000-9751-45C3-9A63-9D80A038E16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88.67</c:v>
                </c:pt>
                <c:pt idx="1">
                  <c:v>95.61</c:v>
                </c:pt>
                <c:pt idx="2">
                  <c:v>105.17</c:v>
                </c:pt>
                <c:pt idx="3">
                  <c:v>99.53</c:v>
                </c:pt>
                <c:pt idx="4">
                  <c:v>100.27</c:v>
                </c:pt>
              </c:numCache>
            </c:numRef>
          </c:val>
          <c:smooth val="0"/>
          <c:extLst>
            <c:ext xmlns:c16="http://schemas.microsoft.com/office/drawing/2014/chart" uri="{C3380CC4-5D6E-409C-BE32-E72D297353CC}">
              <c16:uniqueId val="{00000001-9751-45C3-9A63-9D80A038E16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50.19</c:v>
                </c:pt>
                <c:pt idx="1">
                  <c:v>52.21</c:v>
                </c:pt>
                <c:pt idx="2">
                  <c:v>45.36</c:v>
                </c:pt>
                <c:pt idx="3">
                  <c:v>44.43</c:v>
                </c:pt>
                <c:pt idx="4">
                  <c:v>42.85</c:v>
                </c:pt>
              </c:numCache>
            </c:numRef>
          </c:val>
          <c:extLst>
            <c:ext xmlns:c16="http://schemas.microsoft.com/office/drawing/2014/chart" uri="{C3380CC4-5D6E-409C-BE32-E72D297353CC}">
              <c16:uniqueId val="{00000000-014E-43B1-9234-3B50B237801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29.16</c:v>
                </c:pt>
                <c:pt idx="1">
                  <c:v>37.21</c:v>
                </c:pt>
                <c:pt idx="2">
                  <c:v>49.75</c:v>
                </c:pt>
                <c:pt idx="3">
                  <c:v>41.07</c:v>
                </c:pt>
                <c:pt idx="4">
                  <c:v>34.83</c:v>
                </c:pt>
              </c:numCache>
            </c:numRef>
          </c:val>
          <c:smooth val="0"/>
          <c:extLst>
            <c:ext xmlns:c16="http://schemas.microsoft.com/office/drawing/2014/chart" uri="{C3380CC4-5D6E-409C-BE32-E72D297353CC}">
              <c16:uniqueId val="{00000001-014E-43B1-9234-3B50B237801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C7-4054-B8CE-1A567BC4563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7.2</c:v>
                </c:pt>
                <c:pt idx="1">
                  <c:v>7.64</c:v>
                </c:pt>
                <c:pt idx="2">
                  <c:v>6.45</c:v>
                </c:pt>
                <c:pt idx="3">
                  <c:v>5.94</c:v>
                </c:pt>
                <c:pt idx="4">
                  <c:v>10.050000000000001</c:v>
                </c:pt>
              </c:numCache>
            </c:numRef>
          </c:val>
          <c:smooth val="0"/>
          <c:extLst>
            <c:ext xmlns:c16="http://schemas.microsoft.com/office/drawing/2014/chart" uri="{C3380CC4-5D6E-409C-BE32-E72D297353CC}">
              <c16:uniqueId val="{00000001-EFC7-4054-B8CE-1A567BC4563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0A-4531-91DE-ADED32E2732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62.8</c:v>
                </c:pt>
                <c:pt idx="1">
                  <c:v>58.42</c:v>
                </c:pt>
                <c:pt idx="2" formatCode="#,##0.00;&quot;△&quot;#,##0.00">
                  <c:v>0</c:v>
                </c:pt>
                <c:pt idx="3">
                  <c:v>4.53</c:v>
                </c:pt>
                <c:pt idx="4">
                  <c:v>8.57</c:v>
                </c:pt>
              </c:numCache>
            </c:numRef>
          </c:val>
          <c:smooth val="0"/>
          <c:extLst>
            <c:ext xmlns:c16="http://schemas.microsoft.com/office/drawing/2014/chart" uri="{C3380CC4-5D6E-409C-BE32-E72D297353CC}">
              <c16:uniqueId val="{00000001-530A-4531-91DE-ADED32E2732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742.17</c:v>
                </c:pt>
                <c:pt idx="1">
                  <c:v>946.54</c:v>
                </c:pt>
                <c:pt idx="2">
                  <c:v>1095.2</c:v>
                </c:pt>
                <c:pt idx="3">
                  <c:v>1080.97</c:v>
                </c:pt>
                <c:pt idx="4">
                  <c:v>364.45</c:v>
                </c:pt>
              </c:numCache>
            </c:numRef>
          </c:val>
          <c:extLst>
            <c:ext xmlns:c16="http://schemas.microsoft.com/office/drawing/2014/chart" uri="{C3380CC4-5D6E-409C-BE32-E72D297353CC}">
              <c16:uniqueId val="{00000000-16B5-4D73-8F22-04F7B130A80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162.86000000000001</c:v>
                </c:pt>
                <c:pt idx="1">
                  <c:v>135.68</c:v>
                </c:pt>
                <c:pt idx="2">
                  <c:v>155.44999999999999</c:v>
                </c:pt>
                <c:pt idx="3">
                  <c:v>183.95</c:v>
                </c:pt>
                <c:pt idx="4">
                  <c:v>139.66999999999999</c:v>
                </c:pt>
              </c:numCache>
            </c:numRef>
          </c:val>
          <c:smooth val="0"/>
          <c:extLst>
            <c:ext xmlns:c16="http://schemas.microsoft.com/office/drawing/2014/chart" uri="{C3380CC4-5D6E-409C-BE32-E72D297353CC}">
              <c16:uniqueId val="{00000001-16B5-4D73-8F22-04F7B130A80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383.23</c:v>
                </c:pt>
                <c:pt idx="1">
                  <c:v>375.2</c:v>
                </c:pt>
                <c:pt idx="2">
                  <c:v>551.44000000000005</c:v>
                </c:pt>
                <c:pt idx="3">
                  <c:v>663.96</c:v>
                </c:pt>
                <c:pt idx="4">
                  <c:v>788.88</c:v>
                </c:pt>
              </c:numCache>
            </c:numRef>
          </c:val>
          <c:extLst>
            <c:ext xmlns:c16="http://schemas.microsoft.com/office/drawing/2014/chart" uri="{C3380CC4-5D6E-409C-BE32-E72D297353CC}">
              <c16:uniqueId val="{00000000-1DCD-4648-B34F-CA14B8FB1B2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800.75</c:v>
                </c:pt>
                <c:pt idx="1">
                  <c:v>1067.1500000000001</c:v>
                </c:pt>
                <c:pt idx="2">
                  <c:v>1039.78</c:v>
                </c:pt>
                <c:pt idx="3">
                  <c:v>1272.18</c:v>
                </c:pt>
                <c:pt idx="4">
                  <c:v>1390.57</c:v>
                </c:pt>
              </c:numCache>
            </c:numRef>
          </c:val>
          <c:smooth val="0"/>
          <c:extLst>
            <c:ext xmlns:c16="http://schemas.microsoft.com/office/drawing/2014/chart" uri="{C3380CC4-5D6E-409C-BE32-E72D297353CC}">
              <c16:uniqueId val="{00000001-1DCD-4648-B34F-CA14B8FB1B2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99.22</c:v>
                </c:pt>
                <c:pt idx="1">
                  <c:v>107.66</c:v>
                </c:pt>
                <c:pt idx="2">
                  <c:v>111.84</c:v>
                </c:pt>
                <c:pt idx="3">
                  <c:v>105.33</c:v>
                </c:pt>
                <c:pt idx="4">
                  <c:v>98.55</c:v>
                </c:pt>
              </c:numCache>
            </c:numRef>
          </c:val>
          <c:extLst>
            <c:ext xmlns:c16="http://schemas.microsoft.com/office/drawing/2014/chart" uri="{C3380CC4-5D6E-409C-BE32-E72D297353CC}">
              <c16:uniqueId val="{00000000-CC2F-48BC-81DC-143A1D5BC2C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76.05</c:v>
                </c:pt>
                <c:pt idx="1">
                  <c:v>76.23</c:v>
                </c:pt>
                <c:pt idx="2">
                  <c:v>82.35</c:v>
                </c:pt>
                <c:pt idx="3">
                  <c:v>75.83</c:v>
                </c:pt>
                <c:pt idx="4">
                  <c:v>62.43</c:v>
                </c:pt>
              </c:numCache>
            </c:numRef>
          </c:val>
          <c:smooth val="0"/>
          <c:extLst>
            <c:ext xmlns:c16="http://schemas.microsoft.com/office/drawing/2014/chart" uri="{C3380CC4-5D6E-409C-BE32-E72D297353CC}">
              <c16:uniqueId val="{00000001-CC2F-48BC-81DC-143A1D5BC2C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104.39</c:v>
                </c:pt>
                <c:pt idx="1">
                  <c:v>96.11</c:v>
                </c:pt>
                <c:pt idx="2">
                  <c:v>104.53</c:v>
                </c:pt>
                <c:pt idx="3">
                  <c:v>112.54</c:v>
                </c:pt>
                <c:pt idx="4">
                  <c:v>120.86</c:v>
                </c:pt>
              </c:numCache>
            </c:numRef>
          </c:val>
          <c:extLst>
            <c:ext xmlns:c16="http://schemas.microsoft.com/office/drawing/2014/chart" uri="{C3380CC4-5D6E-409C-BE32-E72D297353CC}">
              <c16:uniqueId val="{00000000-01AA-4D56-A8E6-5C98DB2AFF7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235.87</c:v>
                </c:pt>
                <c:pt idx="1">
                  <c:v>235.02</c:v>
                </c:pt>
                <c:pt idx="2">
                  <c:v>181.75</c:v>
                </c:pt>
                <c:pt idx="3">
                  <c:v>181.94</c:v>
                </c:pt>
                <c:pt idx="4">
                  <c:v>224.51</c:v>
                </c:pt>
              </c:numCache>
            </c:numRef>
          </c:val>
          <c:smooth val="0"/>
          <c:extLst>
            <c:ext xmlns:c16="http://schemas.microsoft.com/office/drawing/2014/chart" uri="{C3380CC4-5D6E-409C-BE32-E72D297353CC}">
              <c16:uniqueId val="{00000001-01AA-4D56-A8E6-5C98DB2AFF7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【244.67】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【989.92】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【40.79】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【15.98】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2" zoomScaleNormal="100" workbookViewId="0">
      <selection activeCell="BG80" sqref="BG8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愛媛県　四国中央市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簡易水道事業</v>
      </c>
      <c r="Q8" s="83"/>
      <c r="R8" s="83"/>
      <c r="S8" s="83"/>
      <c r="T8" s="83"/>
      <c r="U8" s="83"/>
      <c r="V8" s="83"/>
      <c r="W8" s="83" t="str">
        <f>データ!$L$6</f>
        <v>C2</v>
      </c>
      <c r="X8" s="83"/>
      <c r="Y8" s="83"/>
      <c r="Z8" s="83"/>
      <c r="AA8" s="83"/>
      <c r="AB8" s="83"/>
      <c r="AC8" s="83"/>
      <c r="AD8" s="83" t="str">
        <f>データ!$M$6</f>
        <v>非設置</v>
      </c>
      <c r="AE8" s="83"/>
      <c r="AF8" s="83"/>
      <c r="AG8" s="83"/>
      <c r="AH8" s="83"/>
      <c r="AI8" s="83"/>
      <c r="AJ8" s="83"/>
      <c r="AK8" s="4"/>
      <c r="AL8" s="71">
        <f>データ!$R$6</f>
        <v>86406</v>
      </c>
      <c r="AM8" s="71"/>
      <c r="AN8" s="71"/>
      <c r="AO8" s="71"/>
      <c r="AP8" s="71"/>
      <c r="AQ8" s="71"/>
      <c r="AR8" s="71"/>
      <c r="AS8" s="71"/>
      <c r="AT8" s="67">
        <f>データ!$S$6</f>
        <v>421.24</v>
      </c>
      <c r="AU8" s="68"/>
      <c r="AV8" s="68"/>
      <c r="AW8" s="68"/>
      <c r="AX8" s="68"/>
      <c r="AY8" s="68"/>
      <c r="AZ8" s="68"/>
      <c r="BA8" s="68"/>
      <c r="BB8" s="70">
        <f>データ!$T$6</f>
        <v>205.12</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61.85</v>
      </c>
      <c r="J10" s="68"/>
      <c r="K10" s="68"/>
      <c r="L10" s="68"/>
      <c r="M10" s="68"/>
      <c r="N10" s="68"/>
      <c r="O10" s="69"/>
      <c r="P10" s="70">
        <f>データ!$P$6</f>
        <v>9.2200000000000006</v>
      </c>
      <c r="Q10" s="70"/>
      <c r="R10" s="70"/>
      <c r="S10" s="70"/>
      <c r="T10" s="70"/>
      <c r="U10" s="70"/>
      <c r="V10" s="70"/>
      <c r="W10" s="71">
        <f>データ!$Q$6</f>
        <v>1980</v>
      </c>
      <c r="X10" s="71"/>
      <c r="Y10" s="71"/>
      <c r="Z10" s="71"/>
      <c r="AA10" s="71"/>
      <c r="AB10" s="71"/>
      <c r="AC10" s="71"/>
      <c r="AD10" s="2"/>
      <c r="AE10" s="2"/>
      <c r="AF10" s="2"/>
      <c r="AG10" s="2"/>
      <c r="AH10" s="4"/>
      <c r="AI10" s="4"/>
      <c r="AJ10" s="4"/>
      <c r="AK10" s="4"/>
      <c r="AL10" s="71">
        <f>データ!$U$6</f>
        <v>7938</v>
      </c>
      <c r="AM10" s="71"/>
      <c r="AN10" s="71"/>
      <c r="AO10" s="71"/>
      <c r="AP10" s="71"/>
      <c r="AQ10" s="71"/>
      <c r="AR10" s="71"/>
      <c r="AS10" s="71"/>
      <c r="AT10" s="67">
        <f>データ!$V$6</f>
        <v>11.6</v>
      </c>
      <c r="AU10" s="68"/>
      <c r="AV10" s="68"/>
      <c r="AW10" s="68"/>
      <c r="AX10" s="68"/>
      <c r="AY10" s="68"/>
      <c r="AZ10" s="68"/>
      <c r="BA10" s="68"/>
      <c r="BB10" s="70">
        <f>データ!$W$6</f>
        <v>684.31</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【102.72】</v>
      </c>
      <c r="F85" s="27" t="str">
        <f>データ!AS6</f>
        <v>【28.47】</v>
      </c>
      <c r="G85" s="27" t="str">
        <f>データ!BD6</f>
        <v>【244.67】</v>
      </c>
      <c r="H85" s="27" t="str">
        <f>データ!BO6</f>
        <v>【989.92】</v>
      </c>
      <c r="I85" s="27" t="str">
        <f>データ!BZ6</f>
        <v>【68.67】</v>
      </c>
      <c r="J85" s="27" t="str">
        <f>データ!CK6</f>
        <v>【264.82】</v>
      </c>
      <c r="K85" s="27" t="str">
        <f>データ!CV6</f>
        <v>【51.13】</v>
      </c>
      <c r="L85" s="27" t="str">
        <f>データ!DG6</f>
        <v>【76.64】</v>
      </c>
      <c r="M85" s="27" t="str">
        <f>データ!DR6</f>
        <v>【40.79】</v>
      </c>
      <c r="N85" s="27" t="str">
        <f>データ!EC6</f>
        <v>【15.98】</v>
      </c>
      <c r="O85" s="27" t="str">
        <f>データ!EN6</f>
        <v>【0.44】</v>
      </c>
    </row>
  </sheetData>
  <sheetProtection algorithmName="SHA-512" hashValue="oQj56JpFJ/pPYH81NzFf4c+Mz4cRh729qXZYB1CRB23u4VbLltOCHVdO6UCb+GHLG5bbyd/L0Ldvv0tm47R5PQ==" saltValue="Fw3CmPXo2BWH+x4fxjP9W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382132</v>
      </c>
      <c r="D6" s="34">
        <f t="shared" si="3"/>
        <v>46</v>
      </c>
      <c r="E6" s="34">
        <f t="shared" si="3"/>
        <v>1</v>
      </c>
      <c r="F6" s="34">
        <f t="shared" si="3"/>
        <v>0</v>
      </c>
      <c r="G6" s="34">
        <f t="shared" si="3"/>
        <v>5</v>
      </c>
      <c r="H6" s="34" t="str">
        <f t="shared" si="3"/>
        <v>愛媛県　四国中央市</v>
      </c>
      <c r="I6" s="34" t="str">
        <f t="shared" si="3"/>
        <v>法適用</v>
      </c>
      <c r="J6" s="34" t="str">
        <f t="shared" si="3"/>
        <v>水道事業</v>
      </c>
      <c r="K6" s="34" t="str">
        <f t="shared" si="3"/>
        <v>簡易水道事業</v>
      </c>
      <c r="L6" s="34" t="str">
        <f t="shared" si="3"/>
        <v>C2</v>
      </c>
      <c r="M6" s="34" t="str">
        <f t="shared" si="3"/>
        <v>非設置</v>
      </c>
      <c r="N6" s="35" t="str">
        <f t="shared" si="3"/>
        <v>-</v>
      </c>
      <c r="O6" s="35">
        <f t="shared" si="3"/>
        <v>61.85</v>
      </c>
      <c r="P6" s="35">
        <f t="shared" si="3"/>
        <v>9.2200000000000006</v>
      </c>
      <c r="Q6" s="35">
        <f t="shared" si="3"/>
        <v>1980</v>
      </c>
      <c r="R6" s="35">
        <f t="shared" si="3"/>
        <v>86406</v>
      </c>
      <c r="S6" s="35">
        <f t="shared" si="3"/>
        <v>421.24</v>
      </c>
      <c r="T6" s="35">
        <f t="shared" si="3"/>
        <v>205.12</v>
      </c>
      <c r="U6" s="35">
        <f t="shared" si="3"/>
        <v>7938</v>
      </c>
      <c r="V6" s="35">
        <f t="shared" si="3"/>
        <v>11.6</v>
      </c>
      <c r="W6" s="35">
        <f t="shared" si="3"/>
        <v>684.31</v>
      </c>
      <c r="X6" s="36">
        <f>IF(X7="",NA(),X7)</f>
        <v>106.39</v>
      </c>
      <c r="Y6" s="36">
        <f t="shared" ref="Y6:AG6" si="4">IF(Y7="",NA(),Y7)</f>
        <v>112.35</v>
      </c>
      <c r="Z6" s="36">
        <f t="shared" si="4"/>
        <v>114.69</v>
      </c>
      <c r="AA6" s="36">
        <f t="shared" si="4"/>
        <v>109.76</v>
      </c>
      <c r="AB6" s="36">
        <f t="shared" si="4"/>
        <v>102.8</v>
      </c>
      <c r="AC6" s="36">
        <f t="shared" si="4"/>
        <v>88.67</v>
      </c>
      <c r="AD6" s="36">
        <f t="shared" si="4"/>
        <v>95.61</v>
      </c>
      <c r="AE6" s="36">
        <f t="shared" si="4"/>
        <v>105.17</v>
      </c>
      <c r="AF6" s="36">
        <f t="shared" si="4"/>
        <v>99.53</v>
      </c>
      <c r="AG6" s="36">
        <f t="shared" si="4"/>
        <v>100.27</v>
      </c>
      <c r="AH6" s="35" t="str">
        <f>IF(AH7="","",IF(AH7="-","【-】","【"&amp;SUBSTITUTE(TEXT(AH7,"#,##0.00"),"-","△")&amp;"】"))</f>
        <v>【102.72】</v>
      </c>
      <c r="AI6" s="35">
        <f>IF(AI7="",NA(),AI7)</f>
        <v>0</v>
      </c>
      <c r="AJ6" s="35">
        <f t="shared" ref="AJ6:AR6" si="5">IF(AJ7="",NA(),AJ7)</f>
        <v>0</v>
      </c>
      <c r="AK6" s="35">
        <f t="shared" si="5"/>
        <v>0</v>
      </c>
      <c r="AL6" s="35">
        <f t="shared" si="5"/>
        <v>0</v>
      </c>
      <c r="AM6" s="35">
        <f t="shared" si="5"/>
        <v>0</v>
      </c>
      <c r="AN6" s="36">
        <f t="shared" si="5"/>
        <v>62.8</v>
      </c>
      <c r="AO6" s="36">
        <f t="shared" si="5"/>
        <v>58.42</v>
      </c>
      <c r="AP6" s="35">
        <f t="shared" si="5"/>
        <v>0</v>
      </c>
      <c r="AQ6" s="36">
        <f t="shared" si="5"/>
        <v>4.53</v>
      </c>
      <c r="AR6" s="36">
        <f t="shared" si="5"/>
        <v>8.57</v>
      </c>
      <c r="AS6" s="35" t="str">
        <f>IF(AS7="","",IF(AS7="-","【-】","【"&amp;SUBSTITUTE(TEXT(AS7,"#,##0.00"),"-","△")&amp;"】"))</f>
        <v>【28.47】</v>
      </c>
      <c r="AT6" s="36">
        <f>IF(AT7="",NA(),AT7)</f>
        <v>742.17</v>
      </c>
      <c r="AU6" s="36">
        <f t="shared" ref="AU6:BC6" si="6">IF(AU7="",NA(),AU7)</f>
        <v>946.54</v>
      </c>
      <c r="AV6" s="36">
        <f t="shared" si="6"/>
        <v>1095.2</v>
      </c>
      <c r="AW6" s="36">
        <f t="shared" si="6"/>
        <v>1080.97</v>
      </c>
      <c r="AX6" s="36">
        <f t="shared" si="6"/>
        <v>364.45</v>
      </c>
      <c r="AY6" s="36">
        <f t="shared" si="6"/>
        <v>162.86000000000001</v>
      </c>
      <c r="AZ6" s="36">
        <f t="shared" si="6"/>
        <v>135.68</v>
      </c>
      <c r="BA6" s="36">
        <f t="shared" si="6"/>
        <v>155.44999999999999</v>
      </c>
      <c r="BB6" s="36">
        <f t="shared" si="6"/>
        <v>183.95</v>
      </c>
      <c r="BC6" s="36">
        <f t="shared" si="6"/>
        <v>139.66999999999999</v>
      </c>
      <c r="BD6" s="35" t="str">
        <f>IF(BD7="","",IF(BD7="-","【-】","【"&amp;SUBSTITUTE(TEXT(BD7,"#,##0.00"),"-","△")&amp;"】"))</f>
        <v>【244.67】</v>
      </c>
      <c r="BE6" s="36">
        <f>IF(BE7="",NA(),BE7)</f>
        <v>383.23</v>
      </c>
      <c r="BF6" s="36">
        <f t="shared" ref="BF6:BN6" si="7">IF(BF7="",NA(),BF7)</f>
        <v>375.2</v>
      </c>
      <c r="BG6" s="36">
        <f t="shared" si="7"/>
        <v>551.44000000000005</v>
      </c>
      <c r="BH6" s="36">
        <f t="shared" si="7"/>
        <v>663.96</v>
      </c>
      <c r="BI6" s="36">
        <f t="shared" si="7"/>
        <v>788.88</v>
      </c>
      <c r="BJ6" s="36">
        <f t="shared" si="7"/>
        <v>800.75</v>
      </c>
      <c r="BK6" s="36">
        <f t="shared" si="7"/>
        <v>1067.1500000000001</v>
      </c>
      <c r="BL6" s="36">
        <f t="shared" si="7"/>
        <v>1039.78</v>
      </c>
      <c r="BM6" s="36">
        <f t="shared" si="7"/>
        <v>1272.18</v>
      </c>
      <c r="BN6" s="36">
        <f t="shared" si="7"/>
        <v>1390.57</v>
      </c>
      <c r="BO6" s="35" t="str">
        <f>IF(BO7="","",IF(BO7="-","【-】","【"&amp;SUBSTITUTE(TEXT(BO7,"#,##0.00"),"-","△")&amp;"】"))</f>
        <v>【989.92】</v>
      </c>
      <c r="BP6" s="36">
        <f>IF(BP7="",NA(),BP7)</f>
        <v>99.22</v>
      </c>
      <c r="BQ6" s="36">
        <f t="shared" ref="BQ6:BY6" si="8">IF(BQ7="",NA(),BQ7)</f>
        <v>107.66</v>
      </c>
      <c r="BR6" s="36">
        <f t="shared" si="8"/>
        <v>111.84</v>
      </c>
      <c r="BS6" s="36">
        <f t="shared" si="8"/>
        <v>105.33</v>
      </c>
      <c r="BT6" s="36">
        <f t="shared" si="8"/>
        <v>98.55</v>
      </c>
      <c r="BU6" s="36">
        <f t="shared" si="8"/>
        <v>76.05</v>
      </c>
      <c r="BV6" s="36">
        <f t="shared" si="8"/>
        <v>76.23</v>
      </c>
      <c r="BW6" s="36">
        <f t="shared" si="8"/>
        <v>82.35</v>
      </c>
      <c r="BX6" s="36">
        <f t="shared" si="8"/>
        <v>75.83</v>
      </c>
      <c r="BY6" s="36">
        <f t="shared" si="8"/>
        <v>62.43</v>
      </c>
      <c r="BZ6" s="35" t="str">
        <f>IF(BZ7="","",IF(BZ7="-","【-】","【"&amp;SUBSTITUTE(TEXT(BZ7,"#,##0.00"),"-","△")&amp;"】"))</f>
        <v>【68.67】</v>
      </c>
      <c r="CA6" s="36">
        <f>IF(CA7="",NA(),CA7)</f>
        <v>104.39</v>
      </c>
      <c r="CB6" s="36">
        <f t="shared" ref="CB6:CJ6" si="9">IF(CB7="",NA(),CB7)</f>
        <v>96.11</v>
      </c>
      <c r="CC6" s="36">
        <f t="shared" si="9"/>
        <v>104.53</v>
      </c>
      <c r="CD6" s="36">
        <f t="shared" si="9"/>
        <v>112.54</v>
      </c>
      <c r="CE6" s="36">
        <f t="shared" si="9"/>
        <v>120.86</v>
      </c>
      <c r="CF6" s="36">
        <f t="shared" si="9"/>
        <v>235.87</v>
      </c>
      <c r="CG6" s="36">
        <f t="shared" si="9"/>
        <v>235.02</v>
      </c>
      <c r="CH6" s="36">
        <f t="shared" si="9"/>
        <v>181.75</v>
      </c>
      <c r="CI6" s="36">
        <f t="shared" si="9"/>
        <v>181.94</v>
      </c>
      <c r="CJ6" s="36">
        <f t="shared" si="9"/>
        <v>224.51</v>
      </c>
      <c r="CK6" s="35" t="str">
        <f>IF(CK7="","",IF(CK7="-","【-】","【"&amp;SUBSTITUTE(TEXT(CK7,"#,##0.00"),"-","△")&amp;"】"))</f>
        <v>【264.82】</v>
      </c>
      <c r="CL6" s="36">
        <f>IF(CL7="",NA(),CL7)</f>
        <v>65.23</v>
      </c>
      <c r="CM6" s="36">
        <f t="shared" ref="CM6:CU6" si="10">IF(CM7="",NA(),CM7)</f>
        <v>66.22</v>
      </c>
      <c r="CN6" s="36">
        <f t="shared" si="10"/>
        <v>65.430000000000007</v>
      </c>
      <c r="CO6" s="36">
        <f t="shared" si="10"/>
        <v>63.27</v>
      </c>
      <c r="CP6" s="36">
        <f t="shared" si="10"/>
        <v>62.05</v>
      </c>
      <c r="CQ6" s="36">
        <f t="shared" si="10"/>
        <v>61.09</v>
      </c>
      <c r="CR6" s="36">
        <f t="shared" si="10"/>
        <v>59.85</v>
      </c>
      <c r="CS6" s="36">
        <f t="shared" si="10"/>
        <v>63.01</v>
      </c>
      <c r="CT6" s="36">
        <f t="shared" si="10"/>
        <v>52.63</v>
      </c>
      <c r="CU6" s="36">
        <f t="shared" si="10"/>
        <v>55.3</v>
      </c>
      <c r="CV6" s="35" t="str">
        <f>IF(CV7="","",IF(CV7="-","【-】","【"&amp;SUBSTITUTE(TEXT(CV7,"#,##0.00"),"-","△")&amp;"】"))</f>
        <v>【51.13】</v>
      </c>
      <c r="CW6" s="36">
        <f>IF(CW7="",NA(),CW7)</f>
        <v>85.64</v>
      </c>
      <c r="CX6" s="36">
        <f t="shared" ref="CX6:DF6" si="11">IF(CX7="",NA(),CX7)</f>
        <v>85.64</v>
      </c>
      <c r="CY6" s="36">
        <f t="shared" si="11"/>
        <v>85.64</v>
      </c>
      <c r="CZ6" s="36">
        <f t="shared" si="11"/>
        <v>85.64</v>
      </c>
      <c r="DA6" s="36">
        <f t="shared" si="11"/>
        <v>85.64</v>
      </c>
      <c r="DB6" s="36">
        <f t="shared" si="11"/>
        <v>84.18</v>
      </c>
      <c r="DC6" s="36">
        <f t="shared" si="11"/>
        <v>83.85</v>
      </c>
      <c r="DD6" s="36">
        <f t="shared" si="11"/>
        <v>77.489999999999995</v>
      </c>
      <c r="DE6" s="36">
        <f t="shared" si="11"/>
        <v>78.83</v>
      </c>
      <c r="DF6" s="36">
        <f t="shared" si="11"/>
        <v>78.319999999999993</v>
      </c>
      <c r="DG6" s="35" t="str">
        <f>IF(DG7="","",IF(DG7="-","【-】","【"&amp;SUBSTITUTE(TEXT(DG7,"#,##0.00"),"-","△")&amp;"】"))</f>
        <v>【76.64】</v>
      </c>
      <c r="DH6" s="36">
        <f>IF(DH7="",NA(),DH7)</f>
        <v>50.19</v>
      </c>
      <c r="DI6" s="36">
        <f t="shared" ref="DI6:DQ6" si="12">IF(DI7="",NA(),DI7)</f>
        <v>52.21</v>
      </c>
      <c r="DJ6" s="36">
        <f t="shared" si="12"/>
        <v>45.36</v>
      </c>
      <c r="DK6" s="36">
        <f t="shared" si="12"/>
        <v>44.43</v>
      </c>
      <c r="DL6" s="36">
        <f t="shared" si="12"/>
        <v>42.85</v>
      </c>
      <c r="DM6" s="36">
        <f t="shared" si="12"/>
        <v>29.16</v>
      </c>
      <c r="DN6" s="36">
        <f t="shared" si="12"/>
        <v>37.21</v>
      </c>
      <c r="DO6" s="36">
        <f t="shared" si="12"/>
        <v>49.75</v>
      </c>
      <c r="DP6" s="36">
        <f t="shared" si="12"/>
        <v>41.07</v>
      </c>
      <c r="DQ6" s="36">
        <f t="shared" si="12"/>
        <v>34.83</v>
      </c>
      <c r="DR6" s="35" t="str">
        <f>IF(DR7="","",IF(DR7="-","【-】","【"&amp;SUBSTITUTE(TEXT(DR7,"#,##0.00"),"-","△")&amp;"】"))</f>
        <v>【40.79】</v>
      </c>
      <c r="DS6" s="35">
        <f>IF(DS7="",NA(),DS7)</f>
        <v>0</v>
      </c>
      <c r="DT6" s="35">
        <f t="shared" ref="DT6:EB6" si="13">IF(DT7="",NA(),DT7)</f>
        <v>0</v>
      </c>
      <c r="DU6" s="35">
        <f t="shared" si="13"/>
        <v>0</v>
      </c>
      <c r="DV6" s="35">
        <f t="shared" si="13"/>
        <v>0</v>
      </c>
      <c r="DW6" s="35">
        <f t="shared" si="13"/>
        <v>0</v>
      </c>
      <c r="DX6" s="36">
        <f t="shared" si="13"/>
        <v>7.2</v>
      </c>
      <c r="DY6" s="36">
        <f t="shared" si="13"/>
        <v>7.64</v>
      </c>
      <c r="DZ6" s="36">
        <f t="shared" si="13"/>
        <v>6.45</v>
      </c>
      <c r="EA6" s="36">
        <f t="shared" si="13"/>
        <v>5.94</v>
      </c>
      <c r="EB6" s="36">
        <f t="shared" si="13"/>
        <v>10.050000000000001</v>
      </c>
      <c r="EC6" s="35" t="str">
        <f>IF(EC7="","",IF(EC7="-","【-】","【"&amp;SUBSTITUTE(TEXT(EC7,"#,##0.00"),"-","△")&amp;"】"))</f>
        <v>【15.98】</v>
      </c>
      <c r="ED6" s="36">
        <f>IF(ED7="",NA(),ED7)</f>
        <v>0.8</v>
      </c>
      <c r="EE6" s="36">
        <f t="shared" ref="EE6:EM6" si="14">IF(EE7="",NA(),EE7)</f>
        <v>0.03</v>
      </c>
      <c r="EF6" s="35">
        <f t="shared" si="14"/>
        <v>0</v>
      </c>
      <c r="EG6" s="35">
        <f t="shared" si="14"/>
        <v>0</v>
      </c>
      <c r="EH6" s="35">
        <f t="shared" si="14"/>
        <v>0</v>
      </c>
      <c r="EI6" s="36">
        <f t="shared" si="14"/>
        <v>0.23</v>
      </c>
      <c r="EJ6" s="36">
        <f t="shared" si="14"/>
        <v>0.63</v>
      </c>
      <c r="EK6" s="36">
        <f t="shared" si="14"/>
        <v>0.01</v>
      </c>
      <c r="EL6" s="36">
        <f t="shared" si="14"/>
        <v>0.04</v>
      </c>
      <c r="EM6" s="36">
        <f t="shared" si="14"/>
        <v>0.19</v>
      </c>
      <c r="EN6" s="35" t="str">
        <f>IF(EN7="","",IF(EN7="-","【-】","【"&amp;SUBSTITUTE(TEXT(EN7,"#,##0.00"),"-","△")&amp;"】"))</f>
        <v>【0.44】</v>
      </c>
    </row>
    <row r="7" spans="1:144" s="37" customFormat="1" x14ac:dyDescent="0.15">
      <c r="A7" s="29"/>
      <c r="B7" s="38">
        <v>2019</v>
      </c>
      <c r="C7" s="38">
        <v>382132</v>
      </c>
      <c r="D7" s="38">
        <v>46</v>
      </c>
      <c r="E7" s="38">
        <v>1</v>
      </c>
      <c r="F7" s="38">
        <v>0</v>
      </c>
      <c r="G7" s="38">
        <v>5</v>
      </c>
      <c r="H7" s="38" t="s">
        <v>93</v>
      </c>
      <c r="I7" s="38" t="s">
        <v>94</v>
      </c>
      <c r="J7" s="38" t="s">
        <v>95</v>
      </c>
      <c r="K7" s="38" t="s">
        <v>96</v>
      </c>
      <c r="L7" s="38" t="s">
        <v>97</v>
      </c>
      <c r="M7" s="38" t="s">
        <v>98</v>
      </c>
      <c r="N7" s="39" t="s">
        <v>99</v>
      </c>
      <c r="O7" s="39">
        <v>61.85</v>
      </c>
      <c r="P7" s="39">
        <v>9.2200000000000006</v>
      </c>
      <c r="Q7" s="39">
        <v>1980</v>
      </c>
      <c r="R7" s="39">
        <v>86406</v>
      </c>
      <c r="S7" s="39">
        <v>421.24</v>
      </c>
      <c r="T7" s="39">
        <v>205.12</v>
      </c>
      <c r="U7" s="39">
        <v>7938</v>
      </c>
      <c r="V7" s="39">
        <v>11.6</v>
      </c>
      <c r="W7" s="39">
        <v>684.31</v>
      </c>
      <c r="X7" s="39">
        <v>106.39</v>
      </c>
      <c r="Y7" s="39">
        <v>112.35</v>
      </c>
      <c r="Z7" s="39">
        <v>114.69</v>
      </c>
      <c r="AA7" s="39">
        <v>109.76</v>
      </c>
      <c r="AB7" s="39">
        <v>102.8</v>
      </c>
      <c r="AC7" s="39">
        <v>88.67</v>
      </c>
      <c r="AD7" s="39">
        <v>95.61</v>
      </c>
      <c r="AE7" s="39">
        <v>105.17</v>
      </c>
      <c r="AF7" s="39">
        <v>99.53</v>
      </c>
      <c r="AG7" s="39">
        <v>100.27</v>
      </c>
      <c r="AH7" s="39">
        <v>102.72</v>
      </c>
      <c r="AI7" s="39">
        <v>0</v>
      </c>
      <c r="AJ7" s="39">
        <v>0</v>
      </c>
      <c r="AK7" s="39">
        <v>0</v>
      </c>
      <c r="AL7" s="39">
        <v>0</v>
      </c>
      <c r="AM7" s="39">
        <v>0</v>
      </c>
      <c r="AN7" s="39">
        <v>62.8</v>
      </c>
      <c r="AO7" s="39">
        <v>58.42</v>
      </c>
      <c r="AP7" s="39">
        <v>0</v>
      </c>
      <c r="AQ7" s="39">
        <v>4.53</v>
      </c>
      <c r="AR7" s="39">
        <v>8.57</v>
      </c>
      <c r="AS7" s="39">
        <v>28.47</v>
      </c>
      <c r="AT7" s="39">
        <v>742.17</v>
      </c>
      <c r="AU7" s="39">
        <v>946.54</v>
      </c>
      <c r="AV7" s="39">
        <v>1095.2</v>
      </c>
      <c r="AW7" s="39">
        <v>1080.97</v>
      </c>
      <c r="AX7" s="39">
        <v>364.45</v>
      </c>
      <c r="AY7" s="39">
        <v>162.86000000000001</v>
      </c>
      <c r="AZ7" s="39">
        <v>135.68</v>
      </c>
      <c r="BA7" s="39">
        <v>155.44999999999999</v>
      </c>
      <c r="BB7" s="39">
        <v>183.95</v>
      </c>
      <c r="BC7" s="39">
        <v>139.66999999999999</v>
      </c>
      <c r="BD7" s="39">
        <v>244.67</v>
      </c>
      <c r="BE7" s="39">
        <v>383.23</v>
      </c>
      <c r="BF7" s="39">
        <v>375.2</v>
      </c>
      <c r="BG7" s="39">
        <v>551.44000000000005</v>
      </c>
      <c r="BH7" s="39">
        <v>663.96</v>
      </c>
      <c r="BI7" s="39">
        <v>788.88</v>
      </c>
      <c r="BJ7" s="39">
        <v>800.75</v>
      </c>
      <c r="BK7" s="39">
        <v>1067.1500000000001</v>
      </c>
      <c r="BL7" s="39">
        <v>1039.78</v>
      </c>
      <c r="BM7" s="39">
        <v>1272.18</v>
      </c>
      <c r="BN7" s="39">
        <v>1390.57</v>
      </c>
      <c r="BO7" s="39">
        <v>989.92</v>
      </c>
      <c r="BP7" s="39">
        <v>99.22</v>
      </c>
      <c r="BQ7" s="39">
        <v>107.66</v>
      </c>
      <c r="BR7" s="39">
        <v>111.84</v>
      </c>
      <c r="BS7" s="39">
        <v>105.33</v>
      </c>
      <c r="BT7" s="39">
        <v>98.55</v>
      </c>
      <c r="BU7" s="39">
        <v>76.05</v>
      </c>
      <c r="BV7" s="39">
        <v>76.23</v>
      </c>
      <c r="BW7" s="39">
        <v>82.35</v>
      </c>
      <c r="BX7" s="39">
        <v>75.83</v>
      </c>
      <c r="BY7" s="39">
        <v>62.43</v>
      </c>
      <c r="BZ7" s="39">
        <v>68.67</v>
      </c>
      <c r="CA7" s="39">
        <v>104.39</v>
      </c>
      <c r="CB7" s="39">
        <v>96.11</v>
      </c>
      <c r="CC7" s="39">
        <v>104.53</v>
      </c>
      <c r="CD7" s="39">
        <v>112.54</v>
      </c>
      <c r="CE7" s="39">
        <v>120.86</v>
      </c>
      <c r="CF7" s="39">
        <v>235.87</v>
      </c>
      <c r="CG7" s="39">
        <v>235.02</v>
      </c>
      <c r="CH7" s="39">
        <v>181.75</v>
      </c>
      <c r="CI7" s="39">
        <v>181.94</v>
      </c>
      <c r="CJ7" s="39">
        <v>224.51</v>
      </c>
      <c r="CK7" s="39">
        <v>264.82</v>
      </c>
      <c r="CL7" s="39">
        <v>65.23</v>
      </c>
      <c r="CM7" s="39">
        <v>66.22</v>
      </c>
      <c r="CN7" s="39">
        <v>65.430000000000007</v>
      </c>
      <c r="CO7" s="39">
        <v>63.27</v>
      </c>
      <c r="CP7" s="39">
        <v>62.05</v>
      </c>
      <c r="CQ7" s="39">
        <v>61.09</v>
      </c>
      <c r="CR7" s="39">
        <v>59.85</v>
      </c>
      <c r="CS7" s="39">
        <v>63.01</v>
      </c>
      <c r="CT7" s="39">
        <v>52.63</v>
      </c>
      <c r="CU7" s="39">
        <v>55.3</v>
      </c>
      <c r="CV7" s="39">
        <v>51.13</v>
      </c>
      <c r="CW7" s="39">
        <v>85.64</v>
      </c>
      <c r="CX7" s="39">
        <v>85.64</v>
      </c>
      <c r="CY7" s="39">
        <v>85.64</v>
      </c>
      <c r="CZ7" s="39">
        <v>85.64</v>
      </c>
      <c r="DA7" s="39">
        <v>85.64</v>
      </c>
      <c r="DB7" s="39">
        <v>84.18</v>
      </c>
      <c r="DC7" s="39">
        <v>83.85</v>
      </c>
      <c r="DD7" s="39">
        <v>77.489999999999995</v>
      </c>
      <c r="DE7" s="39">
        <v>78.83</v>
      </c>
      <c r="DF7" s="39">
        <v>78.319999999999993</v>
      </c>
      <c r="DG7" s="39">
        <v>76.64</v>
      </c>
      <c r="DH7" s="39">
        <v>50.19</v>
      </c>
      <c r="DI7" s="39">
        <v>52.21</v>
      </c>
      <c r="DJ7" s="39">
        <v>45.36</v>
      </c>
      <c r="DK7" s="39">
        <v>44.43</v>
      </c>
      <c r="DL7" s="39">
        <v>42.85</v>
      </c>
      <c r="DM7" s="39">
        <v>29.16</v>
      </c>
      <c r="DN7" s="39">
        <v>37.21</v>
      </c>
      <c r="DO7" s="39">
        <v>49.75</v>
      </c>
      <c r="DP7" s="39">
        <v>41.07</v>
      </c>
      <c r="DQ7" s="39">
        <v>34.83</v>
      </c>
      <c r="DR7" s="39">
        <v>40.79</v>
      </c>
      <c r="DS7" s="39">
        <v>0</v>
      </c>
      <c r="DT7" s="39">
        <v>0</v>
      </c>
      <c r="DU7" s="39">
        <v>0</v>
      </c>
      <c r="DV7" s="39">
        <v>0</v>
      </c>
      <c r="DW7" s="39">
        <v>0</v>
      </c>
      <c r="DX7" s="39">
        <v>7.2</v>
      </c>
      <c r="DY7" s="39">
        <v>7.64</v>
      </c>
      <c r="DZ7" s="39">
        <v>6.45</v>
      </c>
      <c r="EA7" s="39">
        <v>5.94</v>
      </c>
      <c r="EB7" s="39">
        <v>10.050000000000001</v>
      </c>
      <c r="EC7" s="39">
        <v>15.98</v>
      </c>
      <c r="ED7" s="39">
        <v>0.8</v>
      </c>
      <c r="EE7" s="39">
        <v>0.03</v>
      </c>
      <c r="EF7" s="39">
        <v>0</v>
      </c>
      <c r="EG7" s="39">
        <v>0</v>
      </c>
      <c r="EH7" s="39">
        <v>0</v>
      </c>
      <c r="EI7" s="39">
        <v>0.23</v>
      </c>
      <c r="EJ7" s="39">
        <v>0.63</v>
      </c>
      <c r="EK7" s="39">
        <v>0.01</v>
      </c>
      <c r="EL7" s="39">
        <v>0.04</v>
      </c>
      <c r="EM7" s="39">
        <v>0.19</v>
      </c>
      <c r="EN7" s="39">
        <v>0.44</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篠原昌喜</cp:lastModifiedBy>
  <cp:lastPrinted>2021-01-27T01:03:06Z</cp:lastPrinted>
  <dcterms:created xsi:type="dcterms:W3CDTF">2020-12-04T02:14:23Z</dcterms:created>
  <dcterms:modified xsi:type="dcterms:W3CDTF">2021-01-27T01:19:11Z</dcterms:modified>
  <cp:category/>
</cp:coreProperties>
</file>