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19926\Desktop\"/>
    </mc:Choice>
  </mc:AlternateContent>
  <workbookProtection workbookAlgorithmName="SHA-512" workbookHashValue="rHfCZBfsH8sR9tx3dRt2bYC/lux4kpZiemHjh7Ic6FZSk+DrvTKeGEuoaX5907J+ZlGXWAPR1s5x+AWKBCzCwg==" workbookSaltValue="xpZnmQ6Q9+0Bb+wrq7/c3w==" workbookSpinCount="100000" lockStructure="1"/>
  <bookViews>
    <workbookView xWindow="0" yWindow="0" windowWidth="20490" windowHeight="75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<sst xmlns="http://schemas.openxmlformats.org/spreadsheetml/2006/main" count="233" uniqueCount="117">
  <si>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</si>
  <si>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</si>
  <si>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</si>
  <si>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</si>
  <si>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</si>
  <si>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</si>
  <si>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</si>
  <si>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</si>
  <si>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</si>
  <si>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</si>
  <si>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</si>
  <si>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</si>
  <si>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</si>
  <si>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</si>
  <si>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</si>
  <si>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</si>
  <si>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</si>
  <si>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</si>
  <si>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</si>
  <si>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</si>
  <si>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</si>
  <si>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</si>
  <si>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</si>
  <si>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</si>
  <si>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</si>
  <si>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</si>
  <si>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</si>
  <si>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</si>
  <si>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</si>
  <si>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</si>
  <si>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</si>
  <si>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</si>
  <si>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</si>
  <si>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</si>
  <si>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</si>
  <si>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</si>
  <si>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</si>
  <si>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</si>
  <si>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</si>
  <si>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</si>
  <si>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</si>
  <si>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</si>
  <si>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</si>
  <si>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</si>
  <si>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</si>
  <si>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</si>
  <si>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</si>
  <si>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</si>
  <si>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</si>
  <si>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</si>
  <si>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</si>
  <si>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</si>
  <si>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</si>
  <si>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</si>
  <si>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</si>
  <si>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</si>
  <si>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</si>
  <si>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</si>
  <si>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</si>
  <si>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</si>
  <si>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</si>
  <si>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</si>
  <si>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</si>
  <si>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</si>
  <si>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</si>
  <si>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</si>
  <si>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</si>
  <si>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</si>
  <si>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</si>
  <si>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</si>
  <si>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</si>
  <si>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</si>
  <si>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</si>
  <si>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</si>
  <si>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</si>
  <si>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</si>
  <si>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</si>
  <si>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</si>
  <si>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</si>
  <si>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</si>
  <si>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</si>
  <si>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</si>
  <si>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</si>
  <si>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</si>
  <si>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</si>
  <si>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</si>
  <si>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</si>
  <si>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</si>
  <si>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</si>
  <si>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</si>
  <si>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</si>
  <si>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</si>
  <si>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</si>
  <si>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</si>
  <si>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</si>
  <si>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</si>
  <si>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</si>
  <si>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</si>
  <si>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</si>
  <si>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</si>
  <si>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</si>
  <si>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</si>
  <si>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</si>
  <si>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</si>
  <si>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</si>
  <si>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</si>
  <si>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</si>
  <si>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</si>
  <si>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</si>
  <si>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</si>
  <si>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</si>
  <si>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</si>
  <si>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</si>
  <si>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</si>
  <si>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①「収益的収支比率」の数値が60％以下と類似団体と比較しても低い水準にあり、単年度収支が赤字であることを示している。
　今年度は、中西配水池更新工事等のため、企業債借入を行い④「企業債残高対給水収益比率」が高くなった。また、企業債償還と企業債支払い利息が支出の大半を占めており、①「収益的収支比率」⑤「料金回収率」が低く、⑥「給水原価」が高い状況である。今後も費用が給水収益以外の収入で賄われている状態が続く見込みである。
　⑦「施設利用率」⑧「有収率」とも類似団体と比較すると高く、水道施設や給水施設を通して給水される水量が収益に結びついており、施設は有効に利用されているが、高齢化が進み、給水人口、給水量も減少しており、給水収益の増加は望めない状況である。</t>
    <rPh sb="3" eb="5">
      <t>シュウエキ</t>
    </rPh>
    <rPh sb="5" eb="6">
      <t>テキ</t>
    </rPh>
    <rPh sb="6" eb="8">
      <t>シュウシ</t>
    </rPh>
    <rPh sb="8" eb="10">
      <t>ヒリツ</t>
    </rPh>
    <rPh sb="12" eb="14">
      <t>スウチ</t>
    </rPh>
    <rPh sb="18" eb="20">
      <t>イカ</t>
    </rPh>
    <rPh sb="21" eb="23">
      <t>ルイジ</t>
    </rPh>
    <rPh sb="23" eb="25">
      <t>ダンタイ</t>
    </rPh>
    <rPh sb="26" eb="28">
      <t>ヒカク</t>
    </rPh>
    <rPh sb="31" eb="32">
      <t>ヒク</t>
    </rPh>
    <rPh sb="33" eb="35">
      <t>スイジュン</t>
    </rPh>
    <rPh sb="39" eb="42">
      <t>タンネンド</t>
    </rPh>
    <rPh sb="42" eb="44">
      <t>シュウシ</t>
    </rPh>
    <rPh sb="45" eb="47">
      <t>アカジ</t>
    </rPh>
    <rPh sb="53" eb="54">
      <t>シメ</t>
    </rPh>
    <rPh sb="61" eb="64">
      <t>コンネンド</t>
    </rPh>
    <rPh sb="66" eb="68">
      <t>ナカニシ</t>
    </rPh>
    <rPh sb="68" eb="70">
      <t>ハイスイ</t>
    </rPh>
    <rPh sb="70" eb="71">
      <t>イケ</t>
    </rPh>
    <rPh sb="71" eb="73">
      <t>コウシン</t>
    </rPh>
    <rPh sb="73" eb="75">
      <t>コウジ</t>
    </rPh>
    <rPh sb="75" eb="76">
      <t>トウ</t>
    </rPh>
    <rPh sb="80" eb="82">
      <t>キギョウ</t>
    </rPh>
    <rPh sb="82" eb="83">
      <t>サイ</t>
    </rPh>
    <rPh sb="83" eb="85">
      <t>カリイレ</t>
    </rPh>
    <rPh sb="86" eb="87">
      <t>オコナ</t>
    </rPh>
    <rPh sb="90" eb="92">
      <t>キギョウ</t>
    </rPh>
    <rPh sb="92" eb="93">
      <t>サイ</t>
    </rPh>
    <rPh sb="93" eb="95">
      <t>ザンダカ</t>
    </rPh>
    <rPh sb="95" eb="96">
      <t>タイ</t>
    </rPh>
    <rPh sb="96" eb="98">
      <t>キュウスイ</t>
    </rPh>
    <rPh sb="98" eb="100">
      <t>シュウエキ</t>
    </rPh>
    <rPh sb="100" eb="102">
      <t>ヒリツ</t>
    </rPh>
    <rPh sb="104" eb="105">
      <t>タカ</t>
    </rPh>
    <rPh sb="113" eb="115">
      <t>キギョウ</t>
    </rPh>
    <rPh sb="115" eb="116">
      <t>サイ</t>
    </rPh>
    <rPh sb="116" eb="118">
      <t>ショウカン</t>
    </rPh>
    <rPh sb="119" eb="121">
      <t>キギョウ</t>
    </rPh>
    <rPh sb="121" eb="122">
      <t>サイ</t>
    </rPh>
    <rPh sb="122" eb="124">
      <t>シハラ</t>
    </rPh>
    <rPh sb="125" eb="127">
      <t>リソク</t>
    </rPh>
    <rPh sb="128" eb="130">
      <t>シシュツ</t>
    </rPh>
    <rPh sb="131" eb="133">
      <t>タイハン</t>
    </rPh>
    <rPh sb="134" eb="135">
      <t>シ</t>
    </rPh>
    <rPh sb="142" eb="144">
      <t>シュウエキ</t>
    </rPh>
    <rPh sb="144" eb="145">
      <t>テキ</t>
    </rPh>
    <rPh sb="145" eb="147">
      <t>シュウシ</t>
    </rPh>
    <rPh sb="147" eb="149">
      <t>ヒリツ</t>
    </rPh>
    <rPh sb="152" eb="154">
      <t>リョウキン</t>
    </rPh>
    <rPh sb="154" eb="156">
      <t>カイシュウ</t>
    </rPh>
    <rPh sb="156" eb="157">
      <t>リツ</t>
    </rPh>
    <rPh sb="159" eb="160">
      <t>ヒク</t>
    </rPh>
    <rPh sb="164" eb="166">
      <t>キュウスイ</t>
    </rPh>
    <rPh sb="166" eb="168">
      <t>ゲンカ</t>
    </rPh>
    <rPh sb="170" eb="171">
      <t>タカ</t>
    </rPh>
    <rPh sb="172" eb="174">
      <t>ジョウキョウ</t>
    </rPh>
    <rPh sb="178" eb="180">
      <t>コンゴ</t>
    </rPh>
    <rPh sb="181" eb="183">
      <t>ヒヨウ</t>
    </rPh>
    <rPh sb="184" eb="186">
      <t>キュウスイ</t>
    </rPh>
    <rPh sb="186" eb="188">
      <t>シュウエキ</t>
    </rPh>
    <rPh sb="188" eb="190">
      <t>イガイ</t>
    </rPh>
    <rPh sb="191" eb="193">
      <t>シュウニュウ</t>
    </rPh>
    <rPh sb="194" eb="195">
      <t>マカナ</t>
    </rPh>
    <rPh sb="200" eb="202">
      <t>ジョウタイ</t>
    </rPh>
    <rPh sb="203" eb="204">
      <t>ツヅ</t>
    </rPh>
    <rPh sb="205" eb="207">
      <t>ミコ</t>
    </rPh>
    <rPh sb="216" eb="218">
      <t>シセツ</t>
    </rPh>
    <rPh sb="218" eb="220">
      <t>リヨウ</t>
    </rPh>
    <rPh sb="220" eb="221">
      <t>リツ</t>
    </rPh>
    <rPh sb="224" eb="227">
      <t>ユウシュウリツ</t>
    </rPh>
    <rPh sb="230" eb="232">
      <t>ルイジ</t>
    </rPh>
    <rPh sb="232" eb="234">
      <t>ダンタイ</t>
    </rPh>
    <rPh sb="235" eb="237">
      <t>ヒカク</t>
    </rPh>
    <rPh sb="240" eb="241">
      <t>タカ</t>
    </rPh>
    <rPh sb="243" eb="245">
      <t>スイドウ</t>
    </rPh>
    <rPh sb="245" eb="247">
      <t>シセツ</t>
    </rPh>
    <rPh sb="248" eb="250">
      <t>キュウスイ</t>
    </rPh>
    <rPh sb="250" eb="252">
      <t>シセツ</t>
    </rPh>
    <rPh sb="253" eb="254">
      <t>トオ</t>
    </rPh>
    <rPh sb="256" eb="258">
      <t>キュウスイ</t>
    </rPh>
    <rPh sb="261" eb="263">
      <t>スイリョウ</t>
    </rPh>
    <rPh sb="264" eb="266">
      <t>シュウエキ</t>
    </rPh>
    <rPh sb="267" eb="268">
      <t>ムス</t>
    </rPh>
    <rPh sb="275" eb="277">
      <t>シセツ</t>
    </rPh>
    <rPh sb="278" eb="280">
      <t>ユウコウ</t>
    </rPh>
    <rPh sb="281" eb="283">
      <t>リヨウ</t>
    </rPh>
    <rPh sb="290" eb="293">
      <t>コウレイカ</t>
    </rPh>
    <rPh sb="294" eb="295">
      <t>スス</t>
    </rPh>
    <rPh sb="297" eb="299">
      <t>キュウスイ</t>
    </rPh>
    <rPh sb="299" eb="301">
      <t>ジンコウ</t>
    </rPh>
    <rPh sb="302" eb="304">
      <t>キュウスイ</t>
    </rPh>
    <rPh sb="304" eb="305">
      <t>リョウ</t>
    </rPh>
    <rPh sb="306" eb="308">
      <t>ゲンショウ</t>
    </rPh>
    <rPh sb="313" eb="315">
      <t>キュウスイ</t>
    </rPh>
    <rPh sb="315" eb="317">
      <t>シュウエキ</t>
    </rPh>
    <rPh sb="318" eb="320">
      <t>ゾウカ</t>
    </rPh>
    <rPh sb="321" eb="322">
      <t>ノゾ</t>
    </rPh>
    <rPh sb="325" eb="327">
      <t>ジョウキョウ</t>
    </rPh>
    <phoneticPr fontId="4"/>
  </si>
  <si>
    <t>　昭和50年の供用開始からほとんど管路更新は行われていないため、類似団体との比較でも③「管路更新率」は非常に低い数値となっている。
　今年度は、中村送水管布設工事や中西配水池更新工事、水道施設の塩素注入機等の更新も行った。
　今後も耐震性の向上を図り、安全な水道水を安定して供給できるよう更新等の検討が必要である。</t>
    <rPh sb="1" eb="3">
      <t>ショウワ</t>
    </rPh>
    <rPh sb="5" eb="6">
      <t>ネン</t>
    </rPh>
    <rPh sb="7" eb="9">
      <t>キョウヨウ</t>
    </rPh>
    <rPh sb="9" eb="11">
      <t>カイシ</t>
    </rPh>
    <rPh sb="17" eb="19">
      <t>カンロ</t>
    </rPh>
    <rPh sb="19" eb="21">
      <t>コウシン</t>
    </rPh>
    <rPh sb="22" eb="23">
      <t>オコナ</t>
    </rPh>
    <rPh sb="32" eb="34">
      <t>ルイジ</t>
    </rPh>
    <rPh sb="34" eb="36">
      <t>ダンタイ</t>
    </rPh>
    <rPh sb="38" eb="40">
      <t>ヒカク</t>
    </rPh>
    <rPh sb="44" eb="46">
      <t>カンロ</t>
    </rPh>
    <rPh sb="46" eb="48">
      <t>コウシン</t>
    </rPh>
    <rPh sb="48" eb="49">
      <t>リツ</t>
    </rPh>
    <rPh sb="51" eb="53">
      <t>ヒジョウ</t>
    </rPh>
    <rPh sb="54" eb="55">
      <t>ヒク</t>
    </rPh>
    <rPh sb="56" eb="58">
      <t>スウチ</t>
    </rPh>
    <rPh sb="67" eb="70">
      <t>コンネンド</t>
    </rPh>
    <rPh sb="72" eb="74">
      <t>ナカムラ</t>
    </rPh>
    <rPh sb="74" eb="77">
      <t>ソウスイカン</t>
    </rPh>
    <rPh sb="77" eb="79">
      <t>フセツ</t>
    </rPh>
    <rPh sb="79" eb="81">
      <t>コウジ</t>
    </rPh>
    <rPh sb="82" eb="84">
      <t>ナカニシ</t>
    </rPh>
    <rPh sb="84" eb="86">
      <t>ハイスイ</t>
    </rPh>
    <rPh sb="86" eb="87">
      <t>イケ</t>
    </rPh>
    <rPh sb="87" eb="89">
      <t>コウシン</t>
    </rPh>
    <rPh sb="89" eb="91">
      <t>コウジ</t>
    </rPh>
    <rPh sb="92" eb="94">
      <t>スイドウ</t>
    </rPh>
    <rPh sb="94" eb="96">
      <t>シセツ</t>
    </rPh>
    <rPh sb="97" eb="99">
      <t>エンソ</t>
    </rPh>
    <rPh sb="99" eb="101">
      <t>チュウニュウ</t>
    </rPh>
    <rPh sb="104" eb="106">
      <t>コウシン</t>
    </rPh>
    <rPh sb="107" eb="108">
      <t>オコナ</t>
    </rPh>
    <rPh sb="113" eb="115">
      <t>コンゴ</t>
    </rPh>
    <rPh sb="144" eb="146">
      <t>コウシン</t>
    </rPh>
    <rPh sb="146" eb="147">
      <t>トウ</t>
    </rPh>
    <rPh sb="148" eb="150">
      <t>ケントウ</t>
    </rPh>
    <rPh sb="151" eb="153">
      <t>ヒツヨウ</t>
    </rPh>
    <phoneticPr fontId="4"/>
  </si>
  <si>
    <t>　施設の老朽化が進んでおり、今後も安全・快適な水の供給の確保や、災害時に安定的な給水を行うため施設の強靭化に向け、計画的な施設の更新・改修を実行していくことが必要である。
　簡易水道事業特別会計は令和2年3月31日をもって閉鎖し上水道事業へ統合した。
　</t>
    <rPh sb="1" eb="3">
      <t>シセツ</t>
    </rPh>
    <rPh sb="4" eb="7">
      <t>ロウキュウカ</t>
    </rPh>
    <rPh sb="8" eb="9">
      <t>スス</t>
    </rPh>
    <rPh sb="14" eb="16">
      <t>コンゴ</t>
    </rPh>
    <rPh sb="17" eb="19">
      <t>アンゼン</t>
    </rPh>
    <rPh sb="20" eb="22">
      <t>カイテキ</t>
    </rPh>
    <rPh sb="23" eb="24">
      <t>ミズ</t>
    </rPh>
    <rPh sb="25" eb="27">
      <t>キョウキュウ</t>
    </rPh>
    <rPh sb="28" eb="30">
      <t>カクホ</t>
    </rPh>
    <rPh sb="32" eb="34">
      <t>サイガイ</t>
    </rPh>
    <rPh sb="34" eb="35">
      <t>トキ</t>
    </rPh>
    <rPh sb="36" eb="38">
      <t>アンテイ</t>
    </rPh>
    <rPh sb="38" eb="39">
      <t>テキ</t>
    </rPh>
    <rPh sb="40" eb="42">
      <t>キュウスイ</t>
    </rPh>
    <rPh sb="43" eb="44">
      <t>オコナ</t>
    </rPh>
    <rPh sb="47" eb="49">
      <t>シセツ</t>
    </rPh>
    <rPh sb="52" eb="53">
      <t>カ</t>
    </rPh>
    <rPh sb="54" eb="55">
      <t>ム</t>
    </rPh>
    <rPh sb="57" eb="60">
      <t>ケイカクテキ</t>
    </rPh>
    <rPh sb="61" eb="63">
      <t>シセツ</t>
    </rPh>
    <rPh sb="64" eb="66">
      <t>コウシン</t>
    </rPh>
    <rPh sb="67" eb="69">
      <t>カイシュウ</t>
    </rPh>
    <rPh sb="70" eb="72">
      <t>ジッコウ</t>
    </rPh>
    <rPh sb="79" eb="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</si>
</sst>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0.21</c:v>
                </c:pt>
              </c:numCache>
            </c:numRef>
          </c:val>
          <c:extLst>
            <c:ext xmlns:c16="http://schemas.microsoft.com/office/drawing/2014/chart" uri="{C3380CC4-5D6E-409C-BE32-E72D297353CC}">
              <c16:uniqueId val="{00000000-F2C1-4AF2-A6B3-815122ADC81E}"/>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1.26</c:v>
                </c:pt>
                <c:pt idx="1">
                  <c:v>0.78</c:v>
                </c:pt>
                <c:pt idx="2">
                  <c:v>0.56999999999999995</c:v>
                </c:pt>
                <c:pt idx="3">
                  <c:v>0.62</c:v>
                </c:pt>
                <c:pt idx="4">
                  <c:v>0.39</c:v>
                </c:pt>
              </c:numCache>
            </c:numRef>
          </c:val>
          <c:smooth val="0"/>
          <c:extLst>
            <c:ext xmlns:c16="http://schemas.microsoft.com/office/drawing/2014/chart" uri="{C3380CC4-5D6E-409C-BE32-E72D297353CC}">
              <c16:uniqueId val="{00000001-F2C1-4AF2-A6B3-815122ADC81E}"/>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56.26</c:v>
                </c:pt>
                <c:pt idx="1">
                  <c:v>59.99</c:v>
                </c:pt>
                <c:pt idx="2">
                  <c:v>55.03</c:v>
                </c:pt>
                <c:pt idx="3">
                  <c:v>54.7</c:v>
                </c:pt>
                <c:pt idx="4">
                  <c:v>52.54</c:v>
                </c:pt>
              </c:numCache>
            </c:numRef>
          </c:val>
          <c:extLst>
            <c:ext xmlns:c16="http://schemas.microsoft.com/office/drawing/2014/chart" uri="{C3380CC4-5D6E-409C-BE32-E72D297353CC}">
              <c16:uniqueId val="{00000000-5DF9-4D66-B754-9E88F6C5566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48.7</c:v>
                </c:pt>
                <c:pt idx="1">
                  <c:v>46.9</c:v>
                </c:pt>
                <c:pt idx="2">
                  <c:v>47.95</c:v>
                </c:pt>
                <c:pt idx="3">
                  <c:v>48.26</c:v>
                </c:pt>
                <c:pt idx="4">
                  <c:v>48.01</c:v>
                </c:pt>
              </c:numCache>
            </c:numRef>
          </c:val>
          <c:smooth val="0"/>
          <c:extLst>
            <c:ext xmlns:c16="http://schemas.microsoft.com/office/drawing/2014/chart" uri="{C3380CC4-5D6E-409C-BE32-E72D297353CC}">
              <c16:uniqueId val="{00000001-5DF9-4D66-B754-9E88F6C5566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84.35</c:v>
                </c:pt>
                <c:pt idx="1">
                  <c:v>84.35</c:v>
                </c:pt>
                <c:pt idx="2">
                  <c:v>84.35</c:v>
                </c:pt>
                <c:pt idx="3">
                  <c:v>84.35</c:v>
                </c:pt>
                <c:pt idx="4">
                  <c:v>84.35</c:v>
                </c:pt>
              </c:numCache>
            </c:numRef>
          </c:val>
          <c:extLst>
            <c:ext xmlns:c16="http://schemas.microsoft.com/office/drawing/2014/chart" uri="{C3380CC4-5D6E-409C-BE32-E72D297353CC}">
              <c16:uniqueId val="{00000000-2932-40FF-8206-FA072ACFF92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74.959999999999994</c:v>
                </c:pt>
                <c:pt idx="1">
                  <c:v>74.63</c:v>
                </c:pt>
                <c:pt idx="2">
                  <c:v>74.900000000000006</c:v>
                </c:pt>
                <c:pt idx="3">
                  <c:v>72.72</c:v>
                </c:pt>
                <c:pt idx="4">
                  <c:v>72.75</c:v>
                </c:pt>
              </c:numCache>
            </c:numRef>
          </c:val>
          <c:smooth val="0"/>
          <c:extLst>
            <c:ext xmlns:c16="http://schemas.microsoft.com/office/drawing/2014/chart" uri="{C3380CC4-5D6E-409C-BE32-E72D297353CC}">
              <c16:uniqueId val="{00000001-2932-40FF-8206-FA072ACFF92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55.99</c:v>
                </c:pt>
                <c:pt idx="1">
                  <c:v>53.92</c:v>
                </c:pt>
                <c:pt idx="2">
                  <c:v>72.03</c:v>
                </c:pt>
                <c:pt idx="3">
                  <c:v>50.62</c:v>
                </c:pt>
                <c:pt idx="4">
                  <c:v>53.05</c:v>
                </c:pt>
              </c:numCache>
            </c:numRef>
          </c:val>
          <c:extLst>
            <c:ext xmlns:c16="http://schemas.microsoft.com/office/drawing/2014/chart" uri="{C3380CC4-5D6E-409C-BE32-E72D297353CC}">
              <c16:uniqueId val="{00000000-96EF-4393-A532-8B71E1E930F9}"/>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72.03</c:v>
                </c:pt>
                <c:pt idx="1">
                  <c:v>72.11</c:v>
                </c:pt>
                <c:pt idx="2">
                  <c:v>74.05</c:v>
                </c:pt>
                <c:pt idx="3">
                  <c:v>73.25</c:v>
                </c:pt>
                <c:pt idx="4">
                  <c:v>75.06</c:v>
                </c:pt>
              </c:numCache>
            </c:numRef>
          </c:val>
          <c:smooth val="0"/>
          <c:extLst>
            <c:ext xmlns:c16="http://schemas.microsoft.com/office/drawing/2014/chart" uri="{C3380CC4-5D6E-409C-BE32-E72D297353CC}">
              <c16:uniqueId val="{00000001-96EF-4393-A532-8B71E1E930F9}"/>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60-44CA-9551-863BA1AB37B3}"/>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60-44CA-9551-863BA1AB37B3}"/>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32E-43EA-91AD-D1C4F31FB196}"/>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32E-43EA-91AD-D1C4F31FB196}"/>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30-40D2-A5B8-0A117C6AB146}"/>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30-40D2-A5B8-0A117C6AB146}"/>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24-401E-8776-D517DCD3E7A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24-401E-8776-D517DCD3E7A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2033.95</c:v>
                </c:pt>
                <c:pt idx="1">
                  <c:v>3282.07</c:v>
                </c:pt>
                <c:pt idx="2">
                  <c:v>2979.17</c:v>
                </c:pt>
                <c:pt idx="3">
                  <c:v>2807.19</c:v>
                </c:pt>
                <c:pt idx="4">
                  <c:v>3442.26</c:v>
                </c:pt>
              </c:numCache>
            </c:numRef>
          </c:val>
          <c:extLst>
            <c:ext xmlns:c16="http://schemas.microsoft.com/office/drawing/2014/chart" uri="{C3380CC4-5D6E-409C-BE32-E72D297353CC}">
              <c16:uniqueId val="{00000000-5B07-4BED-930C-D4B3D0C5376F}"/>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1510.14</c:v>
                </c:pt>
                <c:pt idx="1">
                  <c:v>1595.62</c:v>
                </c:pt>
                <c:pt idx="2">
                  <c:v>1302.33</c:v>
                </c:pt>
                <c:pt idx="3">
                  <c:v>1274.21</c:v>
                </c:pt>
                <c:pt idx="4">
                  <c:v>1183.92</c:v>
                </c:pt>
              </c:numCache>
            </c:numRef>
          </c:val>
          <c:smooth val="0"/>
          <c:extLst>
            <c:ext xmlns:c16="http://schemas.microsoft.com/office/drawing/2014/chart" uri="{C3380CC4-5D6E-409C-BE32-E72D297353CC}">
              <c16:uniqueId val="{00000001-5B07-4BED-930C-D4B3D0C5376F}"/>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26.77</c:v>
                </c:pt>
                <c:pt idx="1">
                  <c:v>27.4</c:v>
                </c:pt>
                <c:pt idx="2">
                  <c:v>25.8</c:v>
                </c:pt>
                <c:pt idx="3">
                  <c:v>27.23</c:v>
                </c:pt>
                <c:pt idx="4">
                  <c:v>26.88</c:v>
                </c:pt>
              </c:numCache>
            </c:numRef>
          </c:val>
          <c:extLst>
            <c:ext xmlns:c16="http://schemas.microsoft.com/office/drawing/2014/chart" uri="{C3380CC4-5D6E-409C-BE32-E72D297353CC}">
              <c16:uniqueId val="{00000000-CE07-446D-AA9A-F09F29CF0138}"/>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22.67</c:v>
                </c:pt>
                <c:pt idx="1">
                  <c:v>37.92</c:v>
                </c:pt>
                <c:pt idx="2">
                  <c:v>40.89</c:v>
                </c:pt>
                <c:pt idx="3">
                  <c:v>41.25</c:v>
                </c:pt>
                <c:pt idx="4">
                  <c:v>42.5</c:v>
                </c:pt>
              </c:numCache>
            </c:numRef>
          </c:val>
          <c:smooth val="0"/>
          <c:extLst>
            <c:ext xmlns:c16="http://schemas.microsoft.com/office/drawing/2014/chart" uri="{C3380CC4-5D6E-409C-BE32-E72D297353CC}">
              <c16:uniqueId val="{00000001-CE07-446D-AA9A-F09F29CF0138}"/>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513.6</c:v>
                </c:pt>
                <c:pt idx="1">
                  <c:v>497.49</c:v>
                </c:pt>
                <c:pt idx="2">
                  <c:v>587.37</c:v>
                </c:pt>
                <c:pt idx="3">
                  <c:v>560.92999999999995</c:v>
                </c:pt>
                <c:pt idx="4">
                  <c:v>498.09</c:v>
                </c:pt>
              </c:numCache>
            </c:numRef>
          </c:val>
          <c:extLst>
            <c:ext xmlns:c16="http://schemas.microsoft.com/office/drawing/2014/chart" uri="{C3380CC4-5D6E-409C-BE32-E72D297353CC}">
              <c16:uniqueId val="{00000000-4DB0-4377-8BE1-780D795FF394}"/>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789.62</c:v>
                </c:pt>
                <c:pt idx="1">
                  <c:v>423.18</c:v>
                </c:pt>
                <c:pt idx="2">
                  <c:v>383.2</c:v>
                </c:pt>
                <c:pt idx="3">
                  <c:v>383.25</c:v>
                </c:pt>
                <c:pt idx="4">
                  <c:v>377.72</c:v>
                </c:pt>
              </c:numCache>
            </c:numRef>
          </c:val>
          <c:smooth val="0"/>
          <c:extLst>
            <c:ext xmlns:c16="http://schemas.microsoft.com/office/drawing/2014/chart" uri="{C3380CC4-5D6E-409C-BE32-E72D297353CC}">
              <c16:uniqueId val="{00000001-4DB0-4377-8BE1-780D795FF394}"/>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I55" zoomScaleNormal="100" workbookViewId="0">
      <selection activeCell="CA74" sqref="CA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愛媛県　四国中央市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D4</v>
      </c>
      <c r="X8" s="73"/>
      <c r="Y8" s="73"/>
      <c r="Z8" s="73"/>
      <c r="AA8" s="73"/>
      <c r="AB8" s="73"/>
      <c r="AC8" s="73"/>
      <c r="AD8" s="73" t="str">
        <f>データ!$M$6</f>
        <v>非設置</v>
      </c>
      <c r="AE8" s="73"/>
      <c r="AF8" s="73"/>
      <c r="AG8" s="73"/>
      <c r="AH8" s="73"/>
      <c r="AI8" s="73"/>
      <c r="AJ8" s="73"/>
      <c r="AK8" s="2"/>
      <c r="AL8" s="67">
        <f>データ!$R$6</f>
        <v>86406</v>
      </c>
      <c r="AM8" s="67"/>
      <c r="AN8" s="67"/>
      <c r="AO8" s="67"/>
      <c r="AP8" s="67"/>
      <c r="AQ8" s="67"/>
      <c r="AR8" s="67"/>
      <c r="AS8" s="67"/>
      <c r="AT8" s="66">
        <f>データ!$S$6</f>
        <v>421.24</v>
      </c>
      <c r="AU8" s="66"/>
      <c r="AV8" s="66"/>
      <c r="AW8" s="66"/>
      <c r="AX8" s="66"/>
      <c r="AY8" s="66"/>
      <c r="AZ8" s="66"/>
      <c r="BA8" s="66"/>
      <c r="BB8" s="66">
        <f>データ!$T$6</f>
        <v>205.12</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0.79</v>
      </c>
      <c r="Q10" s="66"/>
      <c r="R10" s="66"/>
      <c r="S10" s="66"/>
      <c r="T10" s="66"/>
      <c r="U10" s="66"/>
      <c r="V10" s="66"/>
      <c r="W10" s="67">
        <f>データ!$Q$6</f>
        <v>2200</v>
      </c>
      <c r="X10" s="67"/>
      <c r="Y10" s="67"/>
      <c r="Z10" s="67"/>
      <c r="AA10" s="67"/>
      <c r="AB10" s="67"/>
      <c r="AC10" s="67"/>
      <c r="AD10" s="2"/>
      <c r="AE10" s="2"/>
      <c r="AF10" s="2"/>
      <c r="AG10" s="2"/>
      <c r="AH10" s="2"/>
      <c r="AI10" s="2"/>
      <c r="AJ10" s="2"/>
      <c r="AK10" s="2"/>
      <c r="AL10" s="67">
        <f>データ!$U$6</f>
        <v>677</v>
      </c>
      <c r="AM10" s="67"/>
      <c r="AN10" s="67"/>
      <c r="AO10" s="67"/>
      <c r="AP10" s="67"/>
      <c r="AQ10" s="67"/>
      <c r="AR10" s="67"/>
      <c r="AS10" s="67"/>
      <c r="AT10" s="66">
        <f>データ!$V$6</f>
        <v>5.2</v>
      </c>
      <c r="AU10" s="66"/>
      <c r="AV10" s="66"/>
      <c r="AW10" s="66"/>
      <c r="AX10" s="66"/>
      <c r="AY10" s="66"/>
      <c r="AZ10" s="66"/>
      <c r="BA10" s="66"/>
      <c r="BB10" s="66">
        <f>データ!$W$6</f>
        <v>130.19</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114</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115</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116</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9WJoKXeOgPl4+Cd5XF3dCOqdDMSbIxWrLkgczKTRk2h8UTN7tiyL5SA3K/VsktzthficPRBabwUQh+l/mqIWOw==" saltValue="jfPX7qGUutyTT/2JhSK4A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382132</v>
      </c>
      <c r="D6" s="34">
        <f t="shared" si="3"/>
        <v>47</v>
      </c>
      <c r="E6" s="34">
        <f t="shared" si="3"/>
        <v>1</v>
      </c>
      <c r="F6" s="34">
        <f t="shared" si="3"/>
        <v>0</v>
      </c>
      <c r="G6" s="34">
        <f t="shared" si="3"/>
        <v>0</v>
      </c>
      <c r="H6" s="34" t="str">
        <f t="shared" si="3"/>
        <v>愛媛県　四国中央市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0.79</v>
      </c>
      <c r="Q6" s="35">
        <f t="shared" si="3"/>
        <v>2200</v>
      </c>
      <c r="R6" s="35">
        <f t="shared" si="3"/>
        <v>86406</v>
      </c>
      <c r="S6" s="35">
        <f t="shared" si="3"/>
        <v>421.24</v>
      </c>
      <c r="T6" s="35">
        <f t="shared" si="3"/>
        <v>205.12</v>
      </c>
      <c r="U6" s="35">
        <f t="shared" si="3"/>
        <v>677</v>
      </c>
      <c r="V6" s="35">
        <f t="shared" si="3"/>
        <v>5.2</v>
      </c>
      <c r="W6" s="35">
        <f t="shared" si="3"/>
        <v>130.19</v>
      </c>
      <c r="X6" s="36">
        <f>IF(X7="",NA(),X7)</f>
        <v>55.99</v>
      </c>
      <c r="Y6" s="36">
        <f t="shared" ref="Y6:AG6" si="4">IF(Y7="",NA(),Y7)</f>
        <v>53.92</v>
      </c>
      <c r="Z6" s="36">
        <f t="shared" si="4"/>
        <v>72.03</v>
      </c>
      <c r="AA6" s="36">
        <f t="shared" si="4"/>
        <v>50.62</v>
      </c>
      <c r="AB6" s="36">
        <f t="shared" si="4"/>
        <v>53.05</v>
      </c>
      <c r="AC6" s="36">
        <f t="shared" si="4"/>
        <v>72.03</v>
      </c>
      <c r="AD6" s="36">
        <f t="shared" si="4"/>
        <v>72.11</v>
      </c>
      <c r="AE6" s="36">
        <f t="shared" si="4"/>
        <v>74.05</v>
      </c>
      <c r="AF6" s="36">
        <f t="shared" si="4"/>
        <v>73.25</v>
      </c>
      <c r="AG6" s="36">
        <f t="shared" si="4"/>
        <v>75.06</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2033.95</v>
      </c>
      <c r="BF6" s="36">
        <f t="shared" ref="BF6:BN6" si="7">IF(BF7="",NA(),BF7)</f>
        <v>3282.07</v>
      </c>
      <c r="BG6" s="36">
        <f t="shared" si="7"/>
        <v>2979.17</v>
      </c>
      <c r="BH6" s="36">
        <f t="shared" si="7"/>
        <v>2807.19</v>
      </c>
      <c r="BI6" s="36">
        <f t="shared" si="7"/>
        <v>3442.26</v>
      </c>
      <c r="BJ6" s="36">
        <f t="shared" si="7"/>
        <v>1510.14</v>
      </c>
      <c r="BK6" s="36">
        <f t="shared" si="7"/>
        <v>1595.62</v>
      </c>
      <c r="BL6" s="36">
        <f t="shared" si="7"/>
        <v>1302.33</v>
      </c>
      <c r="BM6" s="36">
        <f t="shared" si="7"/>
        <v>1274.21</v>
      </c>
      <c r="BN6" s="36">
        <f t="shared" si="7"/>
        <v>1183.92</v>
      </c>
      <c r="BO6" s="35" t="str">
        <f>IF(BO7="","",IF(BO7="-","【-】","【"&amp;SUBSTITUTE(TEXT(BO7,"#,##0.00"),"-","△")&amp;"】"))</f>
        <v>【1,084.05】</v>
      </c>
      <c r="BP6" s="36">
        <f>IF(BP7="",NA(),BP7)</f>
        <v>26.77</v>
      </c>
      <c r="BQ6" s="36">
        <f t="shared" ref="BQ6:BY6" si="8">IF(BQ7="",NA(),BQ7)</f>
        <v>27.4</v>
      </c>
      <c r="BR6" s="36">
        <f t="shared" si="8"/>
        <v>25.8</v>
      </c>
      <c r="BS6" s="36">
        <f t="shared" si="8"/>
        <v>27.23</v>
      </c>
      <c r="BT6" s="36">
        <f t="shared" si="8"/>
        <v>26.88</v>
      </c>
      <c r="BU6" s="36">
        <f t="shared" si="8"/>
        <v>22.67</v>
      </c>
      <c r="BV6" s="36">
        <f t="shared" si="8"/>
        <v>37.92</v>
      </c>
      <c r="BW6" s="36">
        <f t="shared" si="8"/>
        <v>40.89</v>
      </c>
      <c r="BX6" s="36">
        <f t="shared" si="8"/>
        <v>41.25</v>
      </c>
      <c r="BY6" s="36">
        <f t="shared" si="8"/>
        <v>42.5</v>
      </c>
      <c r="BZ6" s="35" t="str">
        <f>IF(BZ7="","",IF(BZ7="-","【-】","【"&amp;SUBSTITUTE(TEXT(BZ7,"#,##0.00"),"-","△")&amp;"】"))</f>
        <v>【53.46】</v>
      </c>
      <c r="CA6" s="36">
        <f>IF(CA7="",NA(),CA7)</f>
        <v>513.6</v>
      </c>
      <c r="CB6" s="36">
        <f t="shared" ref="CB6:CJ6" si="9">IF(CB7="",NA(),CB7)</f>
        <v>497.49</v>
      </c>
      <c r="CC6" s="36">
        <f t="shared" si="9"/>
        <v>587.37</v>
      </c>
      <c r="CD6" s="36">
        <f t="shared" si="9"/>
        <v>560.92999999999995</v>
      </c>
      <c r="CE6" s="36">
        <f t="shared" si="9"/>
        <v>498.09</v>
      </c>
      <c r="CF6" s="36">
        <f t="shared" si="9"/>
        <v>789.62</v>
      </c>
      <c r="CG6" s="36">
        <f t="shared" si="9"/>
        <v>423.18</v>
      </c>
      <c r="CH6" s="36">
        <f t="shared" si="9"/>
        <v>383.2</v>
      </c>
      <c r="CI6" s="36">
        <f t="shared" si="9"/>
        <v>383.25</v>
      </c>
      <c r="CJ6" s="36">
        <f t="shared" si="9"/>
        <v>377.72</v>
      </c>
      <c r="CK6" s="35" t="str">
        <f>IF(CK7="","",IF(CK7="-","【-】","【"&amp;SUBSTITUTE(TEXT(CK7,"#,##0.00"),"-","△")&amp;"】"))</f>
        <v>【300.47】</v>
      </c>
      <c r="CL6" s="36">
        <f>IF(CL7="",NA(),CL7)</f>
        <v>56.26</v>
      </c>
      <c r="CM6" s="36">
        <f t="shared" ref="CM6:CU6" si="10">IF(CM7="",NA(),CM7)</f>
        <v>59.99</v>
      </c>
      <c r="CN6" s="36">
        <f t="shared" si="10"/>
        <v>55.03</v>
      </c>
      <c r="CO6" s="36">
        <f t="shared" si="10"/>
        <v>54.7</v>
      </c>
      <c r="CP6" s="36">
        <f t="shared" si="10"/>
        <v>52.54</v>
      </c>
      <c r="CQ6" s="36">
        <f t="shared" si="10"/>
        <v>48.7</v>
      </c>
      <c r="CR6" s="36">
        <f t="shared" si="10"/>
        <v>46.9</v>
      </c>
      <c r="CS6" s="36">
        <f t="shared" si="10"/>
        <v>47.95</v>
      </c>
      <c r="CT6" s="36">
        <f t="shared" si="10"/>
        <v>48.26</v>
      </c>
      <c r="CU6" s="36">
        <f t="shared" si="10"/>
        <v>48.01</v>
      </c>
      <c r="CV6" s="35" t="str">
        <f>IF(CV7="","",IF(CV7="-","【-】","【"&amp;SUBSTITUTE(TEXT(CV7,"#,##0.00"),"-","△")&amp;"】"))</f>
        <v>【54.90】</v>
      </c>
      <c r="CW6" s="36">
        <f>IF(CW7="",NA(),CW7)</f>
        <v>84.35</v>
      </c>
      <c r="CX6" s="36">
        <f t="shared" ref="CX6:DF6" si="11">IF(CX7="",NA(),CX7)</f>
        <v>84.35</v>
      </c>
      <c r="CY6" s="36">
        <f t="shared" si="11"/>
        <v>84.35</v>
      </c>
      <c r="CZ6" s="36">
        <f t="shared" si="11"/>
        <v>84.35</v>
      </c>
      <c r="DA6" s="36">
        <f t="shared" si="11"/>
        <v>84.35</v>
      </c>
      <c r="DB6" s="36">
        <f t="shared" si="11"/>
        <v>74.959999999999994</v>
      </c>
      <c r="DC6" s="36">
        <f t="shared" si="11"/>
        <v>74.63</v>
      </c>
      <c r="DD6" s="36">
        <f t="shared" si="11"/>
        <v>74.900000000000006</v>
      </c>
      <c r="DE6" s="36">
        <f t="shared" si="11"/>
        <v>72.72</v>
      </c>
      <c r="DF6" s="36">
        <f t="shared" si="11"/>
        <v>72.75</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0.21</v>
      </c>
      <c r="EI6" s="36">
        <f t="shared" si="14"/>
        <v>1.26</v>
      </c>
      <c r="EJ6" s="36">
        <f t="shared" si="14"/>
        <v>0.78</v>
      </c>
      <c r="EK6" s="36">
        <f t="shared" si="14"/>
        <v>0.56999999999999995</v>
      </c>
      <c r="EL6" s="36">
        <f t="shared" si="14"/>
        <v>0.62</v>
      </c>
      <c r="EM6" s="36">
        <f t="shared" si="14"/>
        <v>0.39</v>
      </c>
      <c r="EN6" s="35" t="str">
        <f>IF(EN7="","",IF(EN7="-","【-】","【"&amp;SUBSTITUTE(TEXT(EN7,"#,##0.00"),"-","△")&amp;"】"))</f>
        <v>【0.56】</v>
      </c>
    </row>
    <row r="7" spans="1:144" s="37" customFormat="1" x14ac:dyDescent="0.15">
      <c r="A7" s="29"/>
      <c r="B7" s="38">
        <v>2019</v>
      </c>
      <c r="C7" s="38">
        <v>382132</v>
      </c>
      <c r="D7" s="38">
        <v>47</v>
      </c>
      <c r="E7" s="38">
        <v>1</v>
      </c>
      <c r="F7" s="38">
        <v>0</v>
      </c>
      <c r="G7" s="38">
        <v>0</v>
      </c>
      <c r="H7" s="38" t="s">
        <v>96</v>
      </c>
      <c r="I7" s="38" t="s">
        <v>97</v>
      </c>
      <c r="J7" s="38" t="s">
        <v>98</v>
      </c>
      <c r="K7" s="38" t="s">
        <v>99</v>
      </c>
      <c r="L7" s="38" t="s">
        <v>100</v>
      </c>
      <c r="M7" s="38" t="s">
        <v>101</v>
      </c>
      <c r="N7" s="39" t="s">
        <v>102</v>
      </c>
      <c r="O7" s="39" t="s">
        <v>103</v>
      </c>
      <c r="P7" s="39">
        <v>0.79</v>
      </c>
      <c r="Q7" s="39">
        <v>2200</v>
      </c>
      <c r="R7" s="39">
        <v>86406</v>
      </c>
      <c r="S7" s="39">
        <v>421.24</v>
      </c>
      <c r="T7" s="39">
        <v>205.12</v>
      </c>
      <c r="U7" s="39">
        <v>677</v>
      </c>
      <c r="V7" s="39">
        <v>5.2</v>
      </c>
      <c r="W7" s="39">
        <v>130.19</v>
      </c>
      <c r="X7" s="39">
        <v>55.99</v>
      </c>
      <c r="Y7" s="39">
        <v>53.92</v>
      </c>
      <c r="Z7" s="39">
        <v>72.03</v>
      </c>
      <c r="AA7" s="39">
        <v>50.62</v>
      </c>
      <c r="AB7" s="39">
        <v>53.05</v>
      </c>
      <c r="AC7" s="39">
        <v>72.03</v>
      </c>
      <c r="AD7" s="39">
        <v>72.11</v>
      </c>
      <c r="AE7" s="39">
        <v>74.05</v>
      </c>
      <c r="AF7" s="39">
        <v>73.25</v>
      </c>
      <c r="AG7" s="39">
        <v>75.06</v>
      </c>
      <c r="AH7" s="39">
        <v>76.03</v>
      </c>
      <c r="AI7" s="39"/>
      <c r="AJ7" s="39"/>
      <c r="AK7" s="39"/>
      <c r="AL7" s="39"/>
      <c r="AM7" s="39"/>
      <c r="AN7" s="39"/>
      <c r="AO7" s="39"/>
      <c r="AP7" s="39"/>
      <c r="AQ7" s="39"/>
      <c r="AR7" s="39"/>
      <c r="AS7" s="39"/>
      <c r="AT7" s="39"/>
      <c r="AU7" s="39"/>
      <c r="AV7" s="39"/>
      <c r="AW7" s="39"/>
      <c r="AX7" s="39"/>
      <c r="AY7" s="39"/>
      <c r="AZ7" s="39"/>
      <c r="BA7" s="39"/>
      <c r="BB7" s="39"/>
      <c r="BC7" s="39"/>
      <c r="BD7" s="39"/>
      <c r="BE7" s="39">
        <v>2033.95</v>
      </c>
      <c r="BF7" s="39">
        <v>3282.07</v>
      </c>
      <c r="BG7" s="39">
        <v>2979.17</v>
      </c>
      <c r="BH7" s="39">
        <v>2807.19</v>
      </c>
      <c r="BI7" s="39">
        <v>3442.26</v>
      </c>
      <c r="BJ7" s="39">
        <v>1510.14</v>
      </c>
      <c r="BK7" s="39">
        <v>1595.62</v>
      </c>
      <c r="BL7" s="39">
        <v>1302.33</v>
      </c>
      <c r="BM7" s="39">
        <v>1274.21</v>
      </c>
      <c r="BN7" s="39">
        <v>1183.92</v>
      </c>
      <c r="BO7" s="39">
        <v>1084.05</v>
      </c>
      <c r="BP7" s="39">
        <v>26.77</v>
      </c>
      <c r="BQ7" s="39">
        <v>27.4</v>
      </c>
      <c r="BR7" s="39">
        <v>25.8</v>
      </c>
      <c r="BS7" s="39">
        <v>27.23</v>
      </c>
      <c r="BT7" s="39">
        <v>26.88</v>
      </c>
      <c r="BU7" s="39">
        <v>22.67</v>
      </c>
      <c r="BV7" s="39">
        <v>37.92</v>
      </c>
      <c r="BW7" s="39">
        <v>40.89</v>
      </c>
      <c r="BX7" s="39">
        <v>41.25</v>
      </c>
      <c r="BY7" s="39">
        <v>42.5</v>
      </c>
      <c r="BZ7" s="39">
        <v>53.46</v>
      </c>
      <c r="CA7" s="39">
        <v>513.6</v>
      </c>
      <c r="CB7" s="39">
        <v>497.49</v>
      </c>
      <c r="CC7" s="39">
        <v>587.37</v>
      </c>
      <c r="CD7" s="39">
        <v>560.92999999999995</v>
      </c>
      <c r="CE7" s="39">
        <v>498.09</v>
      </c>
      <c r="CF7" s="39">
        <v>789.62</v>
      </c>
      <c r="CG7" s="39">
        <v>423.18</v>
      </c>
      <c r="CH7" s="39">
        <v>383.2</v>
      </c>
      <c r="CI7" s="39">
        <v>383.25</v>
      </c>
      <c r="CJ7" s="39">
        <v>377.72</v>
      </c>
      <c r="CK7" s="39">
        <v>300.47000000000003</v>
      </c>
      <c r="CL7" s="39">
        <v>56.26</v>
      </c>
      <c r="CM7" s="39">
        <v>59.99</v>
      </c>
      <c r="CN7" s="39">
        <v>55.03</v>
      </c>
      <c r="CO7" s="39">
        <v>54.7</v>
      </c>
      <c r="CP7" s="39">
        <v>52.54</v>
      </c>
      <c r="CQ7" s="39">
        <v>48.7</v>
      </c>
      <c r="CR7" s="39">
        <v>46.9</v>
      </c>
      <c r="CS7" s="39">
        <v>47.95</v>
      </c>
      <c r="CT7" s="39">
        <v>48.26</v>
      </c>
      <c r="CU7" s="39">
        <v>48.01</v>
      </c>
      <c r="CV7" s="39">
        <v>54.9</v>
      </c>
      <c r="CW7" s="39">
        <v>84.35</v>
      </c>
      <c r="CX7" s="39">
        <v>84.35</v>
      </c>
      <c r="CY7" s="39">
        <v>84.35</v>
      </c>
      <c r="CZ7" s="39">
        <v>84.35</v>
      </c>
      <c r="DA7" s="39">
        <v>84.35</v>
      </c>
      <c r="DB7" s="39">
        <v>74.959999999999994</v>
      </c>
      <c r="DC7" s="39">
        <v>74.63</v>
      </c>
      <c r="DD7" s="39">
        <v>74.900000000000006</v>
      </c>
      <c r="DE7" s="39">
        <v>72.72</v>
      </c>
      <c r="DF7" s="39">
        <v>72.75</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0.21</v>
      </c>
      <c r="EI7" s="39">
        <v>1.26</v>
      </c>
      <c r="EJ7" s="39">
        <v>0.78</v>
      </c>
      <c r="EK7" s="39">
        <v>0.56999999999999995</v>
      </c>
      <c r="EL7" s="39">
        <v>0.62</v>
      </c>
      <c r="EM7" s="39">
        <v>0.39</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111</v>
      </c>
      <c r="E13" t="s">
        <v>111</v>
      </c>
      <c r="F13" t="s">
        <v>112</v>
      </c>
      <c r="G13" t="s">
        <v>113</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中谷郁美</cp:lastModifiedBy>
  <dcterms:created xsi:type="dcterms:W3CDTF">2020-12-04T02:22:08Z</dcterms:created>
  <dcterms:modified xsi:type="dcterms:W3CDTF">2021-01-25T23:52:50Z</dcterms:modified>
  <cp:category/>
</cp:coreProperties>
</file>