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6000.下水道\0000_情報共有フォルダ\下水道係\令和2年度\他課事業\財政課\20210118_（2_1〆）公営企業に係る経営比較分析表（令和元年度決算）の分析等について（依頼）\提出用\"/>
    </mc:Choice>
  </mc:AlternateContent>
  <workbookProtection workbookAlgorithmName="SHA-512" workbookHashValue="jy1BsL63RLmvyWZc3Jx/q1prO+oaGMwFHJtvUjKqtqqf34NmQ4NpjypRc2cqZIEfZ/kf4jAvwJTHqci+9HdUMA==" workbookSaltValue="GuJh3+s4M0XsouGVSZ3/K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<sst xmlns="http://schemas.openxmlformats.org/spreadsheetml/2006/main" count="252" uniqueCount="120">
  <si>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</si>
  <si>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</si>
  <si>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</si>
  <si>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</si>
  <si>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</si>
  <si>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</si>
  <si>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</si>
  <si>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</si>
  <si>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</si>
  <si>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</si>
  <si>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</si>
  <si>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</si>
  <si>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</si>
  <si>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</si>
  <si>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</si>
  <si>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</si>
  <si>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</si>
  <si>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</si>
  <si>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</si>
  <si>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</si>
  <si>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</si>
  <si>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</si>
  <si>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</si>
  <si>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</si>
  <si>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</si>
  <si>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</si>
  <si>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</si>
  <si>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</si>
  <si>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</si>
  <si>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</si>
  <si>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</si>
  <si>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</si>
  <si>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</si>
  <si>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</si>
  <si>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</si>
  <si>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</si>
  <si>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</si>
  <si>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</si>
  <si>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</si>
  <si>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</si>
  <si>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</si>
  <si>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</si>
  <si>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</si>
  <si>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</si>
  <si>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</si>
  <si>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</si>
  <si>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</si>
  <si>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</si>
  <si>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</si>
  <si>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</si>
  <si>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</si>
  <si>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</si>
  <si>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</si>
  <si>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</si>
  <si>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</si>
  <si>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</si>
  <si>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</si>
  <si>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</si>
  <si>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</si>
  <si>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</si>
  <si>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</si>
  <si>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</si>
  <si>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</si>
  <si>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</si>
  <si>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</si>
  <si>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</si>
  <si>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</si>
  <si>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</si>
  <si>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</si>
  <si>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</si>
  <si>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</si>
  <si>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</si>
  <si>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</si>
  <si>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</si>
  <si>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</si>
  <si>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</si>
  <si>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</si>
  <si>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</si>
  <si>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</si>
  <si>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</si>
  <si>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</si>
  <si>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</si>
  <si>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</si>
  <si>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</si>
  <si>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</si>
  <si>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</si>
  <si>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</si>
  <si>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</si>
  <si>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</si>
  <si>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</si>
  <si>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</si>
  <si>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</si>
  <si>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</si>
  <si>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</si>
  <si>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</si>
  <si>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</si>
  <si>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</si>
  <si>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</si>
  <si>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</si>
  <si>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</si>
  <si>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</si>
  <si>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</si>
  <si>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</si>
  <si>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</si>
  <si>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</si>
  <si>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</si>
  <si>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</si>
  <si>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</si>
  <si>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</si>
  <si>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</si>
  <si>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</si>
  <si>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</si>
  <si>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</si>
  <si>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</si>
  <si>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</si>
  <si>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</si>
  <si>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</si>
  <si>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【収益的収支比率】収益的収支比率は100%となったが、総収益のうち約82%は一般会計繰入金で占めており、一般会計からの繰入に依存している状況である。
　水洗化率は100%となっているが、少子高齢化の進行に伴う人口減少により使用料収入の減少が発生しており、併せて設備の老朽化による修繕が今後発生することが見込まれることから、総費用の増加が懸念される。
　今後、適正な運営を行っていくためにも、「適正な使用料」の検討をはじめとする経営健全化に向けた取り組みを進めていく必要がある。
【企業債残高対事業規模比率】平均値とほぼ同程度となっているが、当市の特定地域生活排水処理事業については事業が完了しており、今後は減少傾向となってくることから、比率は改善していく見込みである。
【経費回収率】平均値よりも低く、使用料で賄えていない状況が続いてる。なお、今年度はH30.7豪雨により被災した集会所の合併浄化槽の修繕を行ったため、例年よりも維持管理費が嵩んだ。
　また、少子高齢化の進行に伴う人口減少により収益の減少も発生していることから、今後適正な使用料検討を進めていく必要がある。
【汚水処理原価】水洗化率100%であることにより有収水量を確保できていることから、平均値よりも低い水準となっており、効率的な汚水処理が実施されている。
【水洗化率】対象者はすべて合併処理浄化槽で汚水処理を行っているため、水洗化率は100%となっている。
</t>
    <rPh sb="9" eb="12">
      <t>シュウエキテキ</t>
    </rPh>
    <rPh sb="12" eb="14">
      <t>シュウシ</t>
    </rPh>
    <rPh sb="14" eb="16">
      <t>ヒリツ</t>
    </rPh>
    <rPh sb="52" eb="54">
      <t>イッパン</t>
    </rPh>
    <rPh sb="54" eb="56">
      <t>カイケイ</t>
    </rPh>
    <rPh sb="59" eb="61">
      <t>クリイレ</t>
    </rPh>
    <rPh sb="62" eb="64">
      <t>イゾン</t>
    </rPh>
    <rPh sb="68" eb="70">
      <t>ジョウキョウ</t>
    </rPh>
    <rPh sb="93" eb="95">
      <t>ショウシ</t>
    </rPh>
    <rPh sb="99" eb="101">
      <t>シンコウ</t>
    </rPh>
    <rPh sb="130" eb="132">
      <t>セツビ</t>
    </rPh>
    <rPh sb="151" eb="153">
      <t>ミコ</t>
    </rPh>
    <rPh sb="261" eb="264">
      <t>ドウテイド</t>
    </rPh>
    <rPh sb="375" eb="378">
      <t>コンネンド</t>
    </rPh>
    <rPh sb="384" eb="386">
      <t>ゴウウ</t>
    </rPh>
    <rPh sb="389" eb="391">
      <t>ヒサイ</t>
    </rPh>
    <rPh sb="393" eb="396">
      <t>シュウカイショ</t>
    </rPh>
    <rPh sb="397" eb="399">
      <t>ガッペイ</t>
    </rPh>
    <rPh sb="399" eb="402">
      <t>ジョウカソウ</t>
    </rPh>
    <rPh sb="403" eb="405">
      <t>シュウゼン</t>
    </rPh>
    <rPh sb="406" eb="407">
      <t>オコナ</t>
    </rPh>
    <rPh sb="412" eb="414">
      <t>レイネン</t>
    </rPh>
    <rPh sb="417" eb="419">
      <t>イジ</t>
    </rPh>
    <rPh sb="419" eb="422">
      <t>カンリヒ</t>
    </rPh>
    <rPh sb="423" eb="424">
      <t>カサ</t>
    </rPh>
    <rPh sb="432" eb="434">
      <t>ショウシ</t>
    </rPh>
    <rPh sb="434" eb="436">
      <t>コウレイ</t>
    </rPh>
    <rPh sb="438" eb="440">
      <t>シンコウ</t>
    </rPh>
    <rPh sb="441" eb="442">
      <t>トモナ</t>
    </rPh>
    <phoneticPr fontId="4"/>
  </si>
  <si>
    <t>　特定地域生活排水処理事業については、小型合併浄化槽での整備となっていることから管渠修繕がない。しかしながら、経年劣化による設備等の修繕は年々増加傾向にある。</t>
    <rPh sb="55" eb="57">
      <t>ケイネン</t>
    </rPh>
    <rPh sb="57" eb="59">
      <t>レッカ</t>
    </rPh>
    <rPh sb="62" eb="64">
      <t>セツビ</t>
    </rPh>
    <rPh sb="64" eb="65">
      <t>トウ</t>
    </rPh>
    <rPh sb="66" eb="68">
      <t>シュウゼン</t>
    </rPh>
    <rPh sb="69" eb="71">
      <t>ネンネン</t>
    </rPh>
    <rPh sb="71" eb="73">
      <t>ゾウカ</t>
    </rPh>
    <rPh sb="73" eb="75">
      <t>ケイコウ</t>
    </rPh>
    <phoneticPr fontId="4"/>
  </si>
  <si>
    <t>　H30.７月豪雨災害の影響により集会所の浄化槽１基が被災したが、R1年度に災害復旧工事を完了した。
　「経営の健全性・効率性」を示す指標は類似団体と比べ、汚水処理原価・水洗化率は良好であるが、収益的収支比率が100%前後で推移していることや経費回収率も低い率で推移している。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適正な使用料」の検討を進めていく必要がある。　</t>
    <rPh sb="6" eb="7">
      <t>ガツ</t>
    </rPh>
    <rPh sb="7" eb="9">
      <t>ゴウウ</t>
    </rPh>
    <rPh sb="9" eb="11">
      <t>サイガイ</t>
    </rPh>
    <rPh sb="12" eb="14">
      <t>エイキョウ</t>
    </rPh>
    <rPh sb="17" eb="20">
      <t>シュウカイショ</t>
    </rPh>
    <rPh sb="21" eb="24">
      <t>ジョウカソウ</t>
    </rPh>
    <rPh sb="25" eb="26">
      <t>キ</t>
    </rPh>
    <rPh sb="27" eb="29">
      <t>ヒサイ</t>
    </rPh>
    <rPh sb="35" eb="36">
      <t>ネン</t>
    </rPh>
    <rPh sb="36" eb="37">
      <t>ド</t>
    </rPh>
    <rPh sb="38" eb="40">
      <t>サイガイ</t>
    </rPh>
    <rPh sb="40" eb="42">
      <t>フッキュウ</t>
    </rPh>
    <rPh sb="42" eb="44">
      <t>コウジ</t>
    </rPh>
    <rPh sb="45" eb="47">
      <t>カンリョウ</t>
    </rPh>
    <rPh sb="110" eb="112">
      <t>ゼンゴ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</si>
</sst>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77-423A-B730-0C47771EB993}"/>
            </c:ext>
          </c:extLst>
        </c:ser>
        <c:dLbls>
          <c:showLegendKey val="0"/>
          <c:showVal val="0"/>
          <c:showCatName val="0"/>
          <c:showSerName val="0"/>
          <c:showPercent val="0"/>
          <c:showBubbleSize val="0"/>
        </c:dLbls>
        <c:gapWidth val="150"/>
        <c:axId val="374848568"/>
        <c:axId val="37484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877-423A-B730-0C47771EB993}"/>
            </c:ext>
          </c:extLst>
        </c:ser>
        <c:dLbls>
          <c:showLegendKey val="0"/>
          <c:showVal val="0"/>
          <c:showCatName val="0"/>
          <c:showSerName val="0"/>
          <c:showPercent val="0"/>
          <c:showBubbleSize val="0"/>
        </c:dLbls>
        <c:marker val="1"/>
        <c:smooth val="0"/>
        <c:axId val="374848568"/>
        <c:axId val="374848960"/>
      </c:lineChart>
      <c:dateAx>
        <c:axId val="374848568"/>
        <c:scaling>
          <c:orientation val="minMax"/>
        </c:scaling>
        <c:delete val="1"/>
        <c:axPos val="b"/>
        <c:numFmt formatCode="&quot;H&quot;yy" sourceLinked="1"/>
        <c:majorTickMark val="none"/>
        <c:minorTickMark val="none"/>
        <c:tickLblPos val="none"/>
        <c:crossAx val="374848960"/>
        <c:crosses val="autoZero"/>
        <c:auto val="1"/>
        <c:lblOffset val="100"/>
        <c:baseTimeUnit val="years"/>
      </c:dateAx>
      <c:valAx>
        <c:axId val="37484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4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4A-4C00-AEE5-806812FACA0D}"/>
            </c:ext>
          </c:extLst>
        </c:ser>
        <c:dLbls>
          <c:showLegendKey val="0"/>
          <c:showVal val="0"/>
          <c:showCatName val="0"/>
          <c:showSerName val="0"/>
          <c:showPercent val="0"/>
          <c:showBubbleSize val="0"/>
        </c:dLbls>
        <c:gapWidth val="150"/>
        <c:axId val="509624736"/>
        <c:axId val="50962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xmlns:c16r2="http://schemas.microsoft.com/office/drawing/2015/06/chart">
            <c:ext xmlns:c16="http://schemas.microsoft.com/office/drawing/2014/chart" uri="{C3380CC4-5D6E-409C-BE32-E72D297353CC}">
              <c16:uniqueId val="{00000001-844A-4C00-AEE5-806812FACA0D}"/>
            </c:ext>
          </c:extLst>
        </c:ser>
        <c:dLbls>
          <c:showLegendKey val="0"/>
          <c:showVal val="0"/>
          <c:showCatName val="0"/>
          <c:showSerName val="0"/>
          <c:showPercent val="0"/>
          <c:showBubbleSize val="0"/>
        </c:dLbls>
        <c:marker val="1"/>
        <c:smooth val="0"/>
        <c:axId val="509624736"/>
        <c:axId val="509627480"/>
      </c:lineChart>
      <c:dateAx>
        <c:axId val="509624736"/>
        <c:scaling>
          <c:orientation val="minMax"/>
        </c:scaling>
        <c:delete val="1"/>
        <c:axPos val="b"/>
        <c:numFmt formatCode="&quot;H&quot;yy" sourceLinked="1"/>
        <c:majorTickMark val="none"/>
        <c:minorTickMark val="none"/>
        <c:tickLblPos val="none"/>
        <c:crossAx val="509627480"/>
        <c:crosses val="autoZero"/>
        <c:auto val="1"/>
        <c:lblOffset val="100"/>
        <c:baseTimeUnit val="years"/>
      </c:dateAx>
      <c:valAx>
        <c:axId val="50962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62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EEE-4519-9F51-658E1F769ACC}"/>
            </c:ext>
          </c:extLst>
        </c:ser>
        <c:dLbls>
          <c:showLegendKey val="0"/>
          <c:showVal val="0"/>
          <c:showCatName val="0"/>
          <c:showSerName val="0"/>
          <c:showPercent val="0"/>
          <c:showBubbleSize val="0"/>
        </c:dLbls>
        <c:gapWidth val="150"/>
        <c:axId val="376578352"/>
        <c:axId val="37658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xmlns:c16r2="http://schemas.microsoft.com/office/drawing/2015/06/chart">
            <c:ext xmlns:c16="http://schemas.microsoft.com/office/drawing/2014/chart" uri="{C3380CC4-5D6E-409C-BE32-E72D297353CC}">
              <c16:uniqueId val="{00000001-5EEE-4519-9F51-658E1F769ACC}"/>
            </c:ext>
          </c:extLst>
        </c:ser>
        <c:dLbls>
          <c:showLegendKey val="0"/>
          <c:showVal val="0"/>
          <c:showCatName val="0"/>
          <c:showSerName val="0"/>
          <c:showPercent val="0"/>
          <c:showBubbleSize val="0"/>
        </c:dLbls>
        <c:marker val="1"/>
        <c:smooth val="0"/>
        <c:axId val="376578352"/>
        <c:axId val="376582664"/>
      </c:lineChart>
      <c:dateAx>
        <c:axId val="376578352"/>
        <c:scaling>
          <c:orientation val="minMax"/>
        </c:scaling>
        <c:delete val="1"/>
        <c:axPos val="b"/>
        <c:numFmt formatCode="&quot;H&quot;yy" sourceLinked="1"/>
        <c:majorTickMark val="none"/>
        <c:minorTickMark val="none"/>
        <c:tickLblPos val="none"/>
        <c:crossAx val="376582664"/>
        <c:crosses val="autoZero"/>
        <c:auto val="1"/>
        <c:lblOffset val="100"/>
        <c:baseTimeUnit val="years"/>
      </c:dateAx>
      <c:valAx>
        <c:axId val="37658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7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60.9</c:v>
                </c:pt>
                <c:pt idx="1">
                  <c:v>58.94</c:v>
                </c:pt>
                <c:pt idx="2">
                  <c:v>98.01</c:v>
                </c:pt>
                <c:pt idx="3">
                  <c:v>100</c:v>
                </c:pt>
                <c:pt idx="4">
                  <c:v>100</c:v>
                </c:pt>
              </c:numCache>
            </c:numRef>
          </c:val>
          <c:extLst xmlns:c16r2="http://schemas.microsoft.com/office/drawing/2015/06/chart">
            <c:ext xmlns:c16="http://schemas.microsoft.com/office/drawing/2014/chart" uri="{C3380CC4-5D6E-409C-BE32-E72D297353CC}">
              <c16:uniqueId val="{00000000-5CFC-456C-A86F-F71E9789CD45}"/>
            </c:ext>
          </c:extLst>
        </c:ser>
        <c:dLbls>
          <c:showLegendKey val="0"/>
          <c:showVal val="0"/>
          <c:showCatName val="0"/>
          <c:showSerName val="0"/>
          <c:showPercent val="0"/>
          <c:showBubbleSize val="0"/>
        </c:dLbls>
        <c:gapWidth val="150"/>
        <c:axId val="374846608"/>
        <c:axId val="37657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FC-456C-A86F-F71E9789CD45}"/>
            </c:ext>
          </c:extLst>
        </c:ser>
        <c:dLbls>
          <c:showLegendKey val="0"/>
          <c:showVal val="0"/>
          <c:showCatName val="0"/>
          <c:showSerName val="0"/>
          <c:showPercent val="0"/>
          <c:showBubbleSize val="0"/>
        </c:dLbls>
        <c:marker val="1"/>
        <c:smooth val="0"/>
        <c:axId val="374846608"/>
        <c:axId val="376577960"/>
      </c:lineChart>
      <c:dateAx>
        <c:axId val="374846608"/>
        <c:scaling>
          <c:orientation val="minMax"/>
        </c:scaling>
        <c:delete val="1"/>
        <c:axPos val="b"/>
        <c:numFmt formatCode="&quot;H&quot;yy" sourceLinked="1"/>
        <c:majorTickMark val="none"/>
        <c:minorTickMark val="none"/>
        <c:tickLblPos val="none"/>
        <c:crossAx val="376577960"/>
        <c:crosses val="autoZero"/>
        <c:auto val="1"/>
        <c:lblOffset val="100"/>
        <c:baseTimeUnit val="years"/>
      </c:dateAx>
      <c:valAx>
        <c:axId val="37657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4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DA-4801-AF80-274F0115056A}"/>
            </c:ext>
          </c:extLst>
        </c:ser>
        <c:dLbls>
          <c:showLegendKey val="0"/>
          <c:showVal val="0"/>
          <c:showCatName val="0"/>
          <c:showSerName val="0"/>
          <c:showPercent val="0"/>
          <c:showBubbleSize val="0"/>
        </c:dLbls>
        <c:gapWidth val="150"/>
        <c:axId val="376580704"/>
        <c:axId val="37658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DA-4801-AF80-274F0115056A}"/>
            </c:ext>
          </c:extLst>
        </c:ser>
        <c:dLbls>
          <c:showLegendKey val="0"/>
          <c:showVal val="0"/>
          <c:showCatName val="0"/>
          <c:showSerName val="0"/>
          <c:showPercent val="0"/>
          <c:showBubbleSize val="0"/>
        </c:dLbls>
        <c:marker val="1"/>
        <c:smooth val="0"/>
        <c:axId val="376580704"/>
        <c:axId val="376583056"/>
      </c:lineChart>
      <c:dateAx>
        <c:axId val="376580704"/>
        <c:scaling>
          <c:orientation val="minMax"/>
        </c:scaling>
        <c:delete val="1"/>
        <c:axPos val="b"/>
        <c:numFmt formatCode="&quot;H&quot;yy" sourceLinked="1"/>
        <c:majorTickMark val="none"/>
        <c:minorTickMark val="none"/>
        <c:tickLblPos val="none"/>
        <c:crossAx val="376583056"/>
        <c:crosses val="autoZero"/>
        <c:auto val="1"/>
        <c:lblOffset val="100"/>
        <c:baseTimeUnit val="years"/>
      </c:dateAx>
      <c:valAx>
        <c:axId val="37658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01-407A-BA00-A5871771B37A}"/>
            </c:ext>
          </c:extLst>
        </c:ser>
        <c:dLbls>
          <c:showLegendKey val="0"/>
          <c:showVal val="0"/>
          <c:showCatName val="0"/>
          <c:showSerName val="0"/>
          <c:showPercent val="0"/>
          <c:showBubbleSize val="0"/>
        </c:dLbls>
        <c:gapWidth val="150"/>
        <c:axId val="376583448"/>
        <c:axId val="37657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01-407A-BA00-A5871771B37A}"/>
            </c:ext>
          </c:extLst>
        </c:ser>
        <c:dLbls>
          <c:showLegendKey val="0"/>
          <c:showVal val="0"/>
          <c:showCatName val="0"/>
          <c:showSerName val="0"/>
          <c:showPercent val="0"/>
          <c:showBubbleSize val="0"/>
        </c:dLbls>
        <c:marker val="1"/>
        <c:smooth val="0"/>
        <c:axId val="376583448"/>
        <c:axId val="376578744"/>
      </c:lineChart>
      <c:dateAx>
        <c:axId val="376583448"/>
        <c:scaling>
          <c:orientation val="minMax"/>
        </c:scaling>
        <c:delete val="1"/>
        <c:axPos val="b"/>
        <c:numFmt formatCode="&quot;H&quot;yy" sourceLinked="1"/>
        <c:majorTickMark val="none"/>
        <c:minorTickMark val="none"/>
        <c:tickLblPos val="none"/>
        <c:crossAx val="376578744"/>
        <c:crosses val="autoZero"/>
        <c:auto val="1"/>
        <c:lblOffset val="100"/>
        <c:baseTimeUnit val="years"/>
      </c:dateAx>
      <c:valAx>
        <c:axId val="37657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8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D54-4BFE-A3E0-819A6207B2ED}"/>
            </c:ext>
          </c:extLst>
        </c:ser>
        <c:dLbls>
          <c:showLegendKey val="0"/>
          <c:showVal val="0"/>
          <c:showCatName val="0"/>
          <c:showSerName val="0"/>
          <c:showPercent val="0"/>
          <c:showBubbleSize val="0"/>
        </c:dLbls>
        <c:gapWidth val="150"/>
        <c:axId val="376581880"/>
        <c:axId val="3765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54-4BFE-A3E0-819A6207B2ED}"/>
            </c:ext>
          </c:extLst>
        </c:ser>
        <c:dLbls>
          <c:showLegendKey val="0"/>
          <c:showVal val="0"/>
          <c:showCatName val="0"/>
          <c:showSerName val="0"/>
          <c:showPercent val="0"/>
          <c:showBubbleSize val="0"/>
        </c:dLbls>
        <c:marker val="1"/>
        <c:smooth val="0"/>
        <c:axId val="376581880"/>
        <c:axId val="376579136"/>
      </c:lineChart>
      <c:dateAx>
        <c:axId val="376581880"/>
        <c:scaling>
          <c:orientation val="minMax"/>
        </c:scaling>
        <c:delete val="1"/>
        <c:axPos val="b"/>
        <c:numFmt formatCode="&quot;H&quot;yy" sourceLinked="1"/>
        <c:majorTickMark val="none"/>
        <c:minorTickMark val="none"/>
        <c:tickLblPos val="none"/>
        <c:crossAx val="376579136"/>
        <c:crosses val="autoZero"/>
        <c:auto val="1"/>
        <c:lblOffset val="100"/>
        <c:baseTimeUnit val="years"/>
      </c:dateAx>
      <c:valAx>
        <c:axId val="3765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8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9E-473C-863E-4DB998C02A1F}"/>
            </c:ext>
          </c:extLst>
        </c:ser>
        <c:dLbls>
          <c:showLegendKey val="0"/>
          <c:showVal val="0"/>
          <c:showCatName val="0"/>
          <c:showSerName val="0"/>
          <c:showPercent val="0"/>
          <c:showBubbleSize val="0"/>
        </c:dLbls>
        <c:gapWidth val="150"/>
        <c:axId val="509630616"/>
        <c:axId val="5096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9E-473C-863E-4DB998C02A1F}"/>
            </c:ext>
          </c:extLst>
        </c:ser>
        <c:dLbls>
          <c:showLegendKey val="0"/>
          <c:showVal val="0"/>
          <c:showCatName val="0"/>
          <c:showSerName val="0"/>
          <c:showPercent val="0"/>
          <c:showBubbleSize val="0"/>
        </c:dLbls>
        <c:marker val="1"/>
        <c:smooth val="0"/>
        <c:axId val="509630616"/>
        <c:axId val="509627872"/>
      </c:lineChart>
      <c:dateAx>
        <c:axId val="509630616"/>
        <c:scaling>
          <c:orientation val="minMax"/>
        </c:scaling>
        <c:delete val="1"/>
        <c:axPos val="b"/>
        <c:numFmt formatCode="&quot;H&quot;yy" sourceLinked="1"/>
        <c:majorTickMark val="none"/>
        <c:minorTickMark val="none"/>
        <c:tickLblPos val="none"/>
        <c:crossAx val="509627872"/>
        <c:crosses val="autoZero"/>
        <c:auto val="1"/>
        <c:lblOffset val="100"/>
        <c:baseTimeUnit val="years"/>
      </c:dateAx>
      <c:valAx>
        <c:axId val="5096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63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678.42</c:v>
                </c:pt>
                <c:pt idx="1">
                  <c:v>467.89</c:v>
                </c:pt>
                <c:pt idx="2">
                  <c:v>428.32</c:v>
                </c:pt>
                <c:pt idx="3">
                  <c:v>398.3</c:v>
                </c:pt>
                <c:pt idx="4">
                  <c:v>334.19</c:v>
                </c:pt>
              </c:numCache>
            </c:numRef>
          </c:val>
          <c:extLst xmlns:c16r2="http://schemas.microsoft.com/office/drawing/2015/06/chart">
            <c:ext xmlns:c16="http://schemas.microsoft.com/office/drawing/2014/chart" uri="{C3380CC4-5D6E-409C-BE32-E72D297353CC}">
              <c16:uniqueId val="{00000000-6026-4A80-A888-2827491D988F}"/>
            </c:ext>
          </c:extLst>
        </c:ser>
        <c:dLbls>
          <c:showLegendKey val="0"/>
          <c:showVal val="0"/>
          <c:showCatName val="0"/>
          <c:showSerName val="0"/>
          <c:showPercent val="0"/>
          <c:showBubbleSize val="0"/>
        </c:dLbls>
        <c:gapWidth val="150"/>
        <c:axId val="509629440"/>
        <c:axId val="50963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xmlns:c16r2="http://schemas.microsoft.com/office/drawing/2015/06/chart">
            <c:ext xmlns:c16="http://schemas.microsoft.com/office/drawing/2014/chart" uri="{C3380CC4-5D6E-409C-BE32-E72D297353CC}">
              <c16:uniqueId val="{00000001-6026-4A80-A888-2827491D988F}"/>
            </c:ext>
          </c:extLst>
        </c:ser>
        <c:dLbls>
          <c:showLegendKey val="0"/>
          <c:showVal val="0"/>
          <c:showCatName val="0"/>
          <c:showSerName val="0"/>
          <c:showPercent val="0"/>
          <c:showBubbleSize val="0"/>
        </c:dLbls>
        <c:marker val="1"/>
        <c:smooth val="0"/>
        <c:axId val="509629440"/>
        <c:axId val="509631792"/>
      </c:lineChart>
      <c:dateAx>
        <c:axId val="509629440"/>
        <c:scaling>
          <c:orientation val="minMax"/>
        </c:scaling>
        <c:delete val="1"/>
        <c:axPos val="b"/>
        <c:numFmt formatCode="&quot;H&quot;yy" sourceLinked="1"/>
        <c:majorTickMark val="none"/>
        <c:minorTickMark val="none"/>
        <c:tickLblPos val="none"/>
        <c:crossAx val="509631792"/>
        <c:crosses val="autoZero"/>
        <c:auto val="1"/>
        <c:lblOffset val="100"/>
        <c:baseTimeUnit val="years"/>
      </c:dateAx>
      <c:valAx>
        <c:axId val="50963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6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36.99</c:v>
                </c:pt>
                <c:pt idx="1">
                  <c:v>36.700000000000003</c:v>
                </c:pt>
                <c:pt idx="2">
                  <c:v>38.32</c:v>
                </c:pt>
                <c:pt idx="3">
                  <c:v>36.4</c:v>
                </c:pt>
                <c:pt idx="4">
                  <c:v>19.66</c:v>
                </c:pt>
              </c:numCache>
            </c:numRef>
          </c:val>
          <c:extLst xmlns:c16r2="http://schemas.microsoft.com/office/drawing/2015/06/chart">
            <c:ext xmlns:c16="http://schemas.microsoft.com/office/drawing/2014/chart" uri="{C3380CC4-5D6E-409C-BE32-E72D297353CC}">
              <c16:uniqueId val="{00000000-66A0-4638-BC9A-05F799D1DA24}"/>
            </c:ext>
          </c:extLst>
        </c:ser>
        <c:dLbls>
          <c:showLegendKey val="0"/>
          <c:showVal val="0"/>
          <c:showCatName val="0"/>
          <c:showSerName val="0"/>
          <c:showPercent val="0"/>
          <c:showBubbleSize val="0"/>
        </c:dLbls>
        <c:gapWidth val="150"/>
        <c:axId val="509631008"/>
        <c:axId val="50962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xmlns:c16r2="http://schemas.microsoft.com/office/drawing/2015/06/chart">
            <c:ext xmlns:c16="http://schemas.microsoft.com/office/drawing/2014/chart" uri="{C3380CC4-5D6E-409C-BE32-E72D297353CC}">
              <c16:uniqueId val="{00000001-66A0-4638-BC9A-05F799D1DA24}"/>
            </c:ext>
          </c:extLst>
        </c:ser>
        <c:dLbls>
          <c:showLegendKey val="0"/>
          <c:showVal val="0"/>
          <c:showCatName val="0"/>
          <c:showSerName val="0"/>
          <c:showPercent val="0"/>
          <c:showBubbleSize val="0"/>
        </c:dLbls>
        <c:marker val="1"/>
        <c:smooth val="0"/>
        <c:axId val="509631008"/>
        <c:axId val="509624344"/>
      </c:lineChart>
      <c:dateAx>
        <c:axId val="509631008"/>
        <c:scaling>
          <c:orientation val="minMax"/>
        </c:scaling>
        <c:delete val="1"/>
        <c:axPos val="b"/>
        <c:numFmt formatCode="&quot;H&quot;yy" sourceLinked="1"/>
        <c:majorTickMark val="none"/>
        <c:minorTickMark val="none"/>
        <c:tickLblPos val="none"/>
        <c:crossAx val="509624344"/>
        <c:crosses val="autoZero"/>
        <c:auto val="1"/>
        <c:lblOffset val="100"/>
        <c:baseTimeUnit val="years"/>
      </c:dateAx>
      <c:valAx>
        <c:axId val="50962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6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158.72</c:v>
                </c:pt>
                <c:pt idx="1">
                  <c:v>159.94999999999999</c:v>
                </c:pt>
                <c:pt idx="2">
                  <c:v>149.96</c:v>
                </c:pt>
                <c:pt idx="3">
                  <c:v>149.96</c:v>
                </c:pt>
                <c:pt idx="4">
                  <c:v>286.54000000000002</c:v>
                </c:pt>
              </c:numCache>
            </c:numRef>
          </c:val>
          <c:extLst xmlns:c16r2="http://schemas.microsoft.com/office/drawing/2015/06/chart">
            <c:ext xmlns:c16="http://schemas.microsoft.com/office/drawing/2014/chart" uri="{C3380CC4-5D6E-409C-BE32-E72D297353CC}">
              <c16:uniqueId val="{00000000-427B-4DD2-ADA8-DCB0182D7EF6}"/>
            </c:ext>
          </c:extLst>
        </c:ser>
        <c:dLbls>
          <c:showLegendKey val="0"/>
          <c:showVal val="0"/>
          <c:showCatName val="0"/>
          <c:showSerName val="0"/>
          <c:showPercent val="0"/>
          <c:showBubbleSize val="0"/>
        </c:dLbls>
        <c:gapWidth val="150"/>
        <c:axId val="509625520"/>
        <c:axId val="50962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xmlns:c16r2="http://schemas.microsoft.com/office/drawing/2015/06/chart">
            <c:ext xmlns:c16="http://schemas.microsoft.com/office/drawing/2014/chart" uri="{C3380CC4-5D6E-409C-BE32-E72D297353CC}">
              <c16:uniqueId val="{00000001-427B-4DD2-ADA8-DCB0182D7EF6}"/>
            </c:ext>
          </c:extLst>
        </c:ser>
        <c:dLbls>
          <c:showLegendKey val="0"/>
          <c:showVal val="0"/>
          <c:showCatName val="0"/>
          <c:showSerName val="0"/>
          <c:showPercent val="0"/>
          <c:showBubbleSize val="0"/>
        </c:dLbls>
        <c:marker val="1"/>
        <c:smooth val="0"/>
        <c:axId val="509625520"/>
        <c:axId val="509627088"/>
      </c:lineChart>
      <c:dateAx>
        <c:axId val="509625520"/>
        <c:scaling>
          <c:orientation val="minMax"/>
        </c:scaling>
        <c:delete val="1"/>
        <c:axPos val="b"/>
        <c:numFmt formatCode="&quot;H&quot;yy" sourceLinked="1"/>
        <c:majorTickMark val="none"/>
        <c:minorTickMark val="none"/>
        <c:tickLblPos val="none"/>
        <c:crossAx val="509627088"/>
        <c:crosses val="autoZero"/>
        <c:auto val="1"/>
        <c:lblOffset val="100"/>
        <c:baseTimeUnit val="years"/>
      </c:dateAx>
      <c:valAx>
        <c:axId val="50962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62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西予市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K3</v>
      </c>
      <c r="X8" s="78"/>
      <c r="Y8" s="78"/>
      <c r="Z8" s="78"/>
      <c r="AA8" s="78"/>
      <c r="AB8" s="78"/>
      <c r="AC8" s="78"/>
      <c r="AD8" s="79" t="str">
        <f>データ!$M$6</f>
        <v>非設置</v>
      </c>
      <c r="AE8" s="79"/>
      <c r="AF8" s="79"/>
      <c r="AG8" s="79"/>
      <c r="AH8" s="79"/>
      <c r="AI8" s="79"/>
      <c r="AJ8" s="79"/>
      <c r="AK8" s="3"/>
      <c r="AL8" s="75">
        <f>データ!S6</f>
        <v>37248</v>
      </c>
      <c r="AM8" s="75"/>
      <c r="AN8" s="75"/>
      <c r="AO8" s="75"/>
      <c r="AP8" s="75"/>
      <c r="AQ8" s="75"/>
      <c r="AR8" s="75"/>
      <c r="AS8" s="75"/>
      <c r="AT8" s="74">
        <f>データ!T6</f>
        <v>514.34</v>
      </c>
      <c r="AU8" s="74"/>
      <c r="AV8" s="74"/>
      <c r="AW8" s="74"/>
      <c r="AX8" s="74"/>
      <c r="AY8" s="74"/>
      <c r="AZ8" s="74"/>
      <c r="BA8" s="74"/>
      <c r="BB8" s="74">
        <f>データ!U6</f>
        <v>72.42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0.1</v>
      </c>
      <c r="Q10" s="74"/>
      <c r="R10" s="74"/>
      <c r="S10" s="74"/>
      <c r="T10" s="74"/>
      <c r="U10" s="74"/>
      <c r="V10" s="74"/>
      <c r="W10" s="74">
        <f>データ!Q6</f>
        <v>100</v>
      </c>
      <c r="X10" s="74"/>
      <c r="Y10" s="74"/>
      <c r="Z10" s="74"/>
      <c r="AA10" s="74"/>
      <c r="AB10" s="74"/>
      <c r="AC10" s="74"/>
      <c r="AD10" s="75">
        <f>データ!R6</f>
        <v>2620</v>
      </c>
      <c r="AE10" s="75"/>
      <c r="AF10" s="75"/>
      <c r="AG10" s="75"/>
      <c r="AH10" s="75"/>
      <c r="AI10" s="75"/>
      <c r="AJ10" s="75"/>
      <c r="AK10" s="2"/>
      <c r="AL10" s="75">
        <f>データ!V6</f>
        <v>36</v>
      </c>
      <c r="AM10" s="75"/>
      <c r="AN10" s="75"/>
      <c r="AO10" s="75"/>
      <c r="AP10" s="75"/>
      <c r="AQ10" s="75"/>
      <c r="AR10" s="75"/>
      <c r="AS10" s="75"/>
      <c r="AT10" s="74">
        <f>データ!W6</f>
        <v>0.02</v>
      </c>
      <c r="AU10" s="74"/>
      <c r="AV10" s="74"/>
      <c r="AW10" s="74"/>
      <c r="AX10" s="74"/>
      <c r="AY10" s="74"/>
      <c r="AZ10" s="74"/>
      <c r="BA10" s="74"/>
      <c r="BB10" s="74">
        <f>データ!X6</f>
        <v>1800</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Fqrp1BtY0UJyQ9AM0atbsmHEaPGpsqJfs1b8t3lcl5l6TDPHX6ofwpT4vpduZEO/WSKeD45Cou6bIcqebwlVfQ==" saltValue="gx8J/V4MelsDhkfRjtWL4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382141</v>
      </c>
      <c r="D6" s="33">
        <f t="shared" si="3"/>
        <v>47</v>
      </c>
      <c r="E6" s="33">
        <f t="shared" si="3"/>
        <v>18</v>
      </c>
      <c r="F6" s="33">
        <f t="shared" si="3"/>
        <v>0</v>
      </c>
      <c r="G6" s="33">
        <f t="shared" si="3"/>
        <v>0</v>
      </c>
      <c r="H6" s="33" t="str">
        <f t="shared" si="3"/>
        <v>愛媛県　西予市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0.1</v>
      </c>
      <c r="Q6" s="34">
        <f t="shared" si="3"/>
        <v>100</v>
      </c>
      <c r="R6" s="34">
        <f t="shared" si="3"/>
        <v>2620</v>
      </c>
      <c r="S6" s="34">
        <f t="shared" si="3"/>
        <v>37248</v>
      </c>
      <c r="T6" s="34">
        <f t="shared" si="3"/>
        <v>514.34</v>
      </c>
      <c r="U6" s="34">
        <f t="shared" si="3"/>
        <v>72.42</v>
      </c>
      <c r="V6" s="34">
        <f t="shared" si="3"/>
        <v>36</v>
      </c>
      <c r="W6" s="34">
        <f t="shared" si="3"/>
        <v>0.02</v>
      </c>
      <c r="X6" s="34">
        <f t="shared" si="3"/>
        <v>1800</v>
      </c>
      <c r="Y6" s="35">
        <f>IF(Y7="",NA(),Y7)</f>
        <v>60.9</v>
      </c>
      <c r="Z6" s="35">
        <f t="shared" ref="Z6:AH6" si="4">IF(Z7="",NA(),Z7)</f>
        <v>58.94</v>
      </c>
      <c r="AA6" s="35">
        <f t="shared" si="4"/>
        <v>98.01</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678.42</v>
      </c>
      <c r="BG6" s="35">
        <f t="shared" ref="BG6:BO6" si="7">IF(BG7="",NA(),BG7)</f>
        <v>467.89</v>
      </c>
      <c r="BH6" s="35">
        <f t="shared" si="7"/>
        <v>428.32</v>
      </c>
      <c r="BI6" s="35">
        <f t="shared" si="7"/>
        <v>398.3</v>
      </c>
      <c r="BJ6" s="35">
        <f t="shared" si="7"/>
        <v>334.19</v>
      </c>
      <c r="BK6" s="35">
        <f t="shared" si="7"/>
        <v>392.19</v>
      </c>
      <c r="BL6" s="35">
        <f t="shared" si="7"/>
        <v>413.5</v>
      </c>
      <c r="BM6" s="35">
        <f t="shared" si="7"/>
        <v>407.42</v>
      </c>
      <c r="BN6" s="35">
        <f t="shared" si="7"/>
        <v>386.46</v>
      </c>
      <c r="BO6" s="35">
        <f t="shared" si="7"/>
        <v>421.25</v>
      </c>
      <c r="BP6" s="34" t="str">
        <f>IF(BP7="","",IF(BP7="-","【-】","【"&amp;SUBSTITUTE(TEXT(BP7,"#,##0.00"),"-","△")&amp;"】"))</f>
        <v>【307.23】</v>
      </c>
      <c r="BQ6" s="35">
        <f>IF(BQ7="",NA(),BQ7)</f>
        <v>36.99</v>
      </c>
      <c r="BR6" s="35">
        <f t="shared" ref="BR6:BZ6" si="8">IF(BR7="",NA(),BR7)</f>
        <v>36.700000000000003</v>
      </c>
      <c r="BS6" s="35">
        <f t="shared" si="8"/>
        <v>38.32</v>
      </c>
      <c r="BT6" s="35">
        <f t="shared" si="8"/>
        <v>36.4</v>
      </c>
      <c r="BU6" s="35">
        <f t="shared" si="8"/>
        <v>19.66</v>
      </c>
      <c r="BV6" s="35">
        <f t="shared" si="8"/>
        <v>57.03</v>
      </c>
      <c r="BW6" s="35">
        <f t="shared" si="8"/>
        <v>55.84</v>
      </c>
      <c r="BX6" s="35">
        <f t="shared" si="8"/>
        <v>57.08</v>
      </c>
      <c r="BY6" s="35">
        <f t="shared" si="8"/>
        <v>55.85</v>
      </c>
      <c r="BZ6" s="35">
        <f t="shared" si="8"/>
        <v>53.23</v>
      </c>
      <c r="CA6" s="34" t="str">
        <f>IF(CA7="","",IF(CA7="-","【-】","【"&amp;SUBSTITUTE(TEXT(CA7,"#,##0.00"),"-","△")&amp;"】"))</f>
        <v>【59.98】</v>
      </c>
      <c r="CB6" s="35">
        <f>IF(CB7="",NA(),CB7)</f>
        <v>158.72</v>
      </c>
      <c r="CC6" s="35">
        <f t="shared" ref="CC6:CK6" si="9">IF(CC7="",NA(),CC7)</f>
        <v>159.94999999999999</v>
      </c>
      <c r="CD6" s="35">
        <f t="shared" si="9"/>
        <v>149.96</v>
      </c>
      <c r="CE6" s="35">
        <f t="shared" si="9"/>
        <v>149.96</v>
      </c>
      <c r="CF6" s="35">
        <f t="shared" si="9"/>
        <v>286.54000000000002</v>
      </c>
      <c r="CG6" s="35">
        <f t="shared" si="9"/>
        <v>283.73</v>
      </c>
      <c r="CH6" s="35">
        <f t="shared" si="9"/>
        <v>287.57</v>
      </c>
      <c r="CI6" s="35">
        <f t="shared" si="9"/>
        <v>286.86</v>
      </c>
      <c r="CJ6" s="35">
        <f t="shared" si="9"/>
        <v>287.91000000000003</v>
      </c>
      <c r="CK6" s="35">
        <f t="shared" si="9"/>
        <v>283.3</v>
      </c>
      <c r="CL6" s="34" t="str">
        <f>IF(CL7="","",IF(CL7="-","【-】","【"&amp;SUBSTITUTE(TEXT(CL7,"#,##0.00"),"-","△")&amp;"】"))</f>
        <v>【272.98】</v>
      </c>
      <c r="CM6" s="35" t="str">
        <f>IF(CM7="",NA(),CM7)</f>
        <v>-</v>
      </c>
      <c r="CN6" s="35" t="str">
        <f t="shared" ref="CN6:CV6" si="10">IF(CN7="",NA(),CN7)</f>
        <v>-</v>
      </c>
      <c r="CO6" s="35" t="str">
        <f t="shared" si="10"/>
        <v>-</v>
      </c>
      <c r="CP6" s="35" t="str">
        <f t="shared" si="10"/>
        <v>-</v>
      </c>
      <c r="CQ6" s="35" t="str">
        <f t="shared" si="10"/>
        <v>-</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382141</v>
      </c>
      <c r="D7" s="37">
        <v>47</v>
      </c>
      <c r="E7" s="37">
        <v>18</v>
      </c>
      <c r="F7" s="37">
        <v>0</v>
      </c>
      <c r="G7" s="37">
        <v>0</v>
      </c>
      <c r="H7" s="37" t="s">
        <v>97</v>
      </c>
      <c r="I7" s="37" t="s">
        <v>98</v>
      </c>
      <c r="J7" s="37" t="s">
        <v>99</v>
      </c>
      <c r="K7" s="37" t="s">
        <v>100</v>
      </c>
      <c r="L7" s="37" t="s">
        <v>101</v>
      </c>
      <c r="M7" s="37" t="s">
        <v>102</v>
      </c>
      <c r="N7" s="38" t="s">
        <v>103</v>
      </c>
      <c r="O7" s="38" t="s">
        <v>104</v>
      </c>
      <c r="P7" s="38">
        <v>0.1</v>
      </c>
      <c r="Q7" s="38">
        <v>100</v>
      </c>
      <c r="R7" s="38">
        <v>2620</v>
      </c>
      <c r="S7" s="38">
        <v>37248</v>
      </c>
      <c r="T7" s="38">
        <v>514.34</v>
      </c>
      <c r="U7" s="38">
        <v>72.42</v>
      </c>
      <c r="V7" s="38">
        <v>36</v>
      </c>
      <c r="W7" s="38">
        <v>0.02</v>
      </c>
      <c r="X7" s="38">
        <v>1800</v>
      </c>
      <c r="Y7" s="38">
        <v>60.9</v>
      </c>
      <c r="Z7" s="38">
        <v>58.94</v>
      </c>
      <c r="AA7" s="38">
        <v>98.01</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678.42</v>
      </c>
      <c r="BG7" s="38">
        <v>467.89</v>
      </c>
      <c r="BH7" s="38">
        <v>428.32</v>
      </c>
      <c r="BI7" s="38">
        <v>398.3</v>
      </c>
      <c r="BJ7" s="38">
        <v>334.19</v>
      </c>
      <c r="BK7" s="38">
        <v>392.19</v>
      </c>
      <c r="BL7" s="38">
        <v>413.5</v>
      </c>
      <c r="BM7" s="38">
        <v>407.42</v>
      </c>
      <c r="BN7" s="38">
        <v>386.46</v>
      </c>
      <c r="BO7" s="38">
        <v>421.25</v>
      </c>
      <c r="BP7" s="38">
        <v>307.23</v>
      </c>
      <c r="BQ7" s="38">
        <v>36.99</v>
      </c>
      <c r="BR7" s="38">
        <v>36.700000000000003</v>
      </c>
      <c r="BS7" s="38">
        <v>38.32</v>
      </c>
      <c r="BT7" s="38">
        <v>36.4</v>
      </c>
      <c r="BU7" s="38">
        <v>19.66</v>
      </c>
      <c r="BV7" s="38">
        <v>57.03</v>
      </c>
      <c r="BW7" s="38">
        <v>55.84</v>
      </c>
      <c r="BX7" s="38">
        <v>57.08</v>
      </c>
      <c r="BY7" s="38">
        <v>55.85</v>
      </c>
      <c r="BZ7" s="38">
        <v>53.23</v>
      </c>
      <c r="CA7" s="38">
        <v>59.98</v>
      </c>
      <c r="CB7" s="38">
        <v>158.72</v>
      </c>
      <c r="CC7" s="38">
        <v>159.94999999999999</v>
      </c>
      <c r="CD7" s="38">
        <v>149.96</v>
      </c>
      <c r="CE7" s="38">
        <v>149.96</v>
      </c>
      <c r="CF7" s="38">
        <v>286.54000000000002</v>
      </c>
      <c r="CG7" s="38">
        <v>283.73</v>
      </c>
      <c r="CH7" s="38">
        <v>287.57</v>
      </c>
      <c r="CI7" s="38">
        <v>286.86</v>
      </c>
      <c r="CJ7" s="38">
        <v>287.91000000000003</v>
      </c>
      <c r="CK7" s="38">
        <v>283.3</v>
      </c>
      <c r="CL7" s="38">
        <v>272.98</v>
      </c>
      <c r="CM7" s="38" t="s">
        <v>103</v>
      </c>
      <c r="CN7" s="38" t="s">
        <v>103</v>
      </c>
      <c r="CO7" s="38" t="s">
        <v>103</v>
      </c>
      <c r="CP7" s="38" t="s">
        <v>103</v>
      </c>
      <c r="CQ7" s="38" t="s">
        <v>103</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112</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2021-01-29T02:56:19Z</cp:lastPrinted>
  <dcterms:created xsi:type="dcterms:W3CDTF">2020-12-04T03:18:29Z</dcterms:created>
  <dcterms:modified xsi:type="dcterms:W3CDTF">2021-01-29T02:58:57Z</dcterms:modified>
  <cp:category/>
</cp:coreProperties>
</file>