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15 砥部町〇\"/>
    </mc:Choice>
  </mc:AlternateContent>
  <workbookProtection workbookAlgorithmName="SHA-512" workbookHashValue="eRS73lZUcfIugyh/5DtLsuAH3QBUYyfZL40JV0mcaDXsLOYHVPZa2GQJyumHGu64ll1wiIhhYT95s3Ix/GmTVA==" workbookSaltValue="YalBiGaypDOI7NKE6dXBx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W10" i="4"/>
  <c r="I10" i="4"/>
  <c r="BB8" i="4"/>
  <c r="AL8" i="4"/>
  <c r="P8" i="4"/>
  <c r="I8" i="4"/>
</calcChain>
</file>

<file path=xl/sharedStrings.xml><?xml version="1.0" encoding="utf-8"?>
<sst xmlns="http://schemas.openxmlformats.org/spreadsheetml/2006/main" count="236" uniqueCount="123">
  <si>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</si>
  <si>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</si>
  <si>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</si>
  <si>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</si>
  <si>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</si>
  <si>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</si>
  <si>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</si>
  <si>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</si>
  <si>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</si>
  <si>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</si>
  <si>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</si>
  <si>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</si>
  <si>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</si>
  <si>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</si>
  <si>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</si>
  <si>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</si>
  <si>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</si>
  <si>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</si>
  <si>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</si>
  <si>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</si>
  <si>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</si>
  <si>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</si>
  <si>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</si>
  <si>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</si>
  <si>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</si>
  <si>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</si>
  <si>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</si>
  <si>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</si>
  <si>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</si>
  <si>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</si>
  <si>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</si>
  <si>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</si>
  <si>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</si>
  <si>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</si>
  <si>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</si>
  <si>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</si>
  <si>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</si>
  <si>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</si>
  <si>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</si>
  <si>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</si>
  <si>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</si>
  <si>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</si>
  <si>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</si>
  <si>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</si>
  <si>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</si>
  <si>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</si>
  <si>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</si>
  <si>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</si>
  <si>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</si>
  <si>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</si>
  <si>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</si>
  <si>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</si>
  <si>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</si>
  <si>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</si>
  <si>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</si>
  <si>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</si>
  <si>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</si>
  <si>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</si>
  <si>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</si>
  <si>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</si>
  <si>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</si>
  <si>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</si>
  <si>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</si>
  <si>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</si>
  <si>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</si>
  <si>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</si>
  <si>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</si>
  <si>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</si>
  <si>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</si>
  <si>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</si>
  <si>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</si>
  <si>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</si>
  <si>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</si>
  <si>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</si>
  <si>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</si>
  <si>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</si>
  <si>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</si>
  <si>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</si>
  <si>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</si>
  <si>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</si>
  <si>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</si>
  <si>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</si>
  <si>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</si>
  <si>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</si>
  <si>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</si>
  <si>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</si>
  <si>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</si>
  <si>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</si>
  <si>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</si>
  <si>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</si>
  <si>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</si>
  <si>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</si>
  <si>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</si>
  <si>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</si>
  <si>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</si>
  <si>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</si>
  <si>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</si>
  <si>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</si>
  <si>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</si>
  <si>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</si>
  <si>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</si>
  <si>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</si>
  <si>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</si>
  <si>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</si>
  <si>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</si>
  <si>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</si>
  <si>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</si>
  <si>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</si>
  <si>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</si>
  <si>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</si>
  <si>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</si>
  <si>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</si>
  <si>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</si>
  <si>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</si>
  <si>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</si>
  <si>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</si>
  <si>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</si>
  <si>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</si>
  <si>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</si>
  <si>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</si>
  <si>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r>
      <rPr>
        <b/>
        <sz val="11"/>
        <color theme="1"/>
        <rFont val="ＭＳ ゴシック"/>
        <family val="3"/>
        <charset val="128"/>
      </rPr>
      <t>①　処理場及び管渠等</t>
    </r>
    <r>
      <rPr>
        <sz val="11"/>
        <color theme="1"/>
        <rFont val="ＭＳ ゴシック"/>
        <family val="3"/>
        <charset val="128"/>
      </rPr>
      <t xml:space="preserve">
　処理施設及び管渠においては更新時期を経過した管渠はなく、大規模な施設修繕の実績もない。今後は、施設の機能診断調査及び施設の最適構想策定に基づき、施設の老朽化対策、長寿命化を図る必要がある。
</t>
    </r>
    <r>
      <rPr>
        <b/>
        <sz val="11"/>
        <color theme="1"/>
        <rFont val="ＭＳ ゴシック"/>
        <family val="3"/>
        <charset val="128"/>
      </rPr>
      <t>②　付帯設備及び中継ポンプ等</t>
    </r>
    <r>
      <rPr>
        <sz val="11"/>
        <color theme="1"/>
        <rFont val="ＭＳ ゴシック"/>
        <family val="3"/>
        <charset val="128"/>
      </rPr>
      <t xml:space="preserve">
　マンホールポンプ及び施設内機器類については、年々緊急を要する修繕や取替工事が発生している。供用開始から１０年を超えたあたりから徐々に増加する傾向にあるため、計画的に交換等を実施していく。
</t>
    </r>
    <phoneticPr fontId="4"/>
  </si>
  <si>
    <t xml:space="preserve">　施設の立地条件から２施設統合も公共下水道への統合も困難である。人口減少による使用料収入が減少していく半面、老朽化していく施設の大規模改修に多額の投資が必要となってくる。
　また、施設を管理する技術職員も減少しており、技術の継承等の課題を含め、施設の長寿命化を軸とした計画的な改築・延命・更新が重要となる。
　以上のことから、限られた財源のなかで適正な経営及び資産管理が重要となってくるため、経営改善の取組みとして令和４年度から公営企業法を適用し、経営戦略見直しにも着手していく。
</t>
    <phoneticPr fontId="4"/>
  </si>
  <si>
    <r>
      <rPr>
        <b/>
        <sz val="11"/>
        <color theme="1"/>
        <rFont val="ＭＳ ゴシック"/>
        <family val="3"/>
        <charset val="128"/>
      </rPr>
      <t>①　収益的収支比率について</t>
    </r>
    <r>
      <rPr>
        <sz val="11"/>
        <color theme="1"/>
        <rFont val="ＭＳ ゴシック"/>
        <family val="3"/>
        <charset val="128"/>
      </rPr>
      <t xml:space="preserve">
　収入の５割近くを一般会計からの繰入金で賄っており、結果として100％を超えている。
　事業収益で賄うことができない要因の一つに、過疎化による使用人口の減少が影響している。使用料収入の増加を見込むことが困難な状況のため、料金改定等も検討しなければならないが、引き続き経費節減に努める。
</t>
    </r>
    <r>
      <rPr>
        <b/>
        <sz val="11"/>
        <color theme="1"/>
        <rFont val="ＭＳ ゴシック"/>
        <family val="3"/>
        <charset val="128"/>
      </rPr>
      <t>④　企業債残高対事業規模比率について</t>
    </r>
    <r>
      <rPr>
        <sz val="11"/>
        <color theme="1"/>
        <rFont val="ＭＳ ゴシック"/>
        <family val="3"/>
        <charset val="128"/>
      </rPr>
      <t xml:space="preserve">
　償還のみのため比率に表れないが、将来において施設の改築及び大規模な修繕等の投資により上昇するため、対応策について検討する必要がある。
</t>
    </r>
    <r>
      <rPr>
        <b/>
        <sz val="11"/>
        <color theme="1"/>
        <rFont val="ＭＳ ゴシック"/>
        <family val="3"/>
        <charset val="128"/>
      </rPr>
      <t>⑤　経費回収率について</t>
    </r>
    <r>
      <rPr>
        <sz val="11"/>
        <color theme="1"/>
        <rFont val="ＭＳ ゴシック"/>
        <family val="3"/>
        <charset val="128"/>
      </rPr>
      <t xml:space="preserve">
　利用人口の増加が見込めない中で、施設は徐々に老朽化するため、将来的な経営を考えると使用料金の見直しが必要であるが、現状の対策として更なる経費節減に努める。
</t>
    </r>
    <r>
      <rPr>
        <b/>
        <sz val="11"/>
        <color theme="1"/>
        <rFont val="ＭＳ ゴシック"/>
        <family val="3"/>
        <charset val="128"/>
      </rPr>
      <t>⑥　汚水処理原価について</t>
    </r>
    <r>
      <rPr>
        <sz val="11"/>
        <color theme="1"/>
        <rFont val="ＭＳ ゴシック"/>
        <family val="3"/>
        <charset val="128"/>
      </rPr>
      <t xml:space="preserve">
　前年度と比較すると数値は減少しているが、突発的な修繕が頻繁に発生すると汚水処理原価の上昇につながるため、老朽化対策として計画的な修繕を実施していく。
</t>
    </r>
    <r>
      <rPr>
        <b/>
        <sz val="11"/>
        <color theme="1"/>
        <rFont val="ＭＳ ゴシック"/>
        <family val="3"/>
        <charset val="128"/>
      </rPr>
      <t>⑦　施設の利用率について</t>
    </r>
    <r>
      <rPr>
        <sz val="11"/>
        <color theme="1"/>
        <rFont val="ＭＳ ゴシック"/>
        <family val="3"/>
        <charset val="128"/>
      </rPr>
      <t xml:space="preserve">
　既に整備済みで接続率は高いものの、利用人口は年々減少しており、いかに現状維持していくかが課題である。
</t>
    </r>
    <r>
      <rPr>
        <b/>
        <sz val="11"/>
        <color theme="1"/>
        <rFont val="ＭＳ ゴシック"/>
        <family val="3"/>
        <charset val="128"/>
      </rPr>
      <t>⑧　水洗化率について</t>
    </r>
    <r>
      <rPr>
        <sz val="11"/>
        <color theme="1"/>
        <rFont val="ＭＳ ゴシック"/>
        <family val="3"/>
        <charset val="128"/>
      </rPr>
      <t xml:space="preserve">
　計画区域内の整備を終え、そのほとんどが接続済みである。
</t>
    </r>
    <rPh sb="438" eb="439">
      <t>スデ</t>
    </rPh>
    <rPh sb="440" eb="442">
      <t>セイビ</t>
    </rPh>
    <rPh sb="442" eb="443">
      <t>ズ</t>
    </rPh>
    <rPh sb="445" eb="447">
      <t>セツゾク</t>
    </rPh>
    <rPh sb="447" eb="448">
      <t>リツ</t>
    </rPh>
    <rPh sb="449" eb="450">
      <t>タカ</t>
    </rPh>
    <rPh sb="455" eb="457">
      <t>リヨウ</t>
    </rPh>
    <rPh sb="460" eb="462">
      <t>ネンネン</t>
    </rPh>
    <rPh sb="462" eb="46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</si>
</sst>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FB-4DA5-84CF-21BC48EF6F6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BCFB-4DA5-84CF-21BC48EF6F6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46.22</c:v>
                </c:pt>
                <c:pt idx="1">
                  <c:v>42.44</c:v>
                </c:pt>
                <c:pt idx="2">
                  <c:v>41.18</c:v>
                </c:pt>
                <c:pt idx="3">
                  <c:v>36.97</c:v>
                </c:pt>
                <c:pt idx="4">
                  <c:v>39.5</c:v>
                </c:pt>
              </c:numCache>
            </c:numRef>
          </c:val>
          <c:extLst>
            <c:ext xmlns:c16="http://schemas.microsoft.com/office/drawing/2014/chart" uri="{C3380CC4-5D6E-409C-BE32-E72D297353CC}">
              <c16:uniqueId val="{00000000-90F8-40B7-8AF3-A50B6C8C411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90F8-40B7-8AF3-A50B6C8C411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86.08</c:v>
                </c:pt>
                <c:pt idx="1">
                  <c:v>87.56</c:v>
                </c:pt>
                <c:pt idx="2">
                  <c:v>86.6</c:v>
                </c:pt>
                <c:pt idx="3">
                  <c:v>88.83</c:v>
                </c:pt>
                <c:pt idx="4">
                  <c:v>89.53</c:v>
                </c:pt>
              </c:numCache>
            </c:numRef>
          </c:val>
          <c:extLst>
            <c:ext xmlns:c16="http://schemas.microsoft.com/office/drawing/2014/chart" uri="{C3380CC4-5D6E-409C-BE32-E72D297353CC}">
              <c16:uniqueId val="{00000000-CC3E-4EF4-B28A-0AFB348AA41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CC3E-4EF4-B28A-0AFB348AA41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114.39</c:v>
                </c:pt>
                <c:pt idx="1">
                  <c:v>102.56</c:v>
                </c:pt>
                <c:pt idx="2">
                  <c:v>101.35</c:v>
                </c:pt>
                <c:pt idx="3">
                  <c:v>100.11</c:v>
                </c:pt>
                <c:pt idx="4">
                  <c:v>100.12</c:v>
                </c:pt>
              </c:numCache>
            </c:numRef>
          </c:val>
          <c:extLst>
            <c:ext xmlns:c16="http://schemas.microsoft.com/office/drawing/2014/chart" uri="{C3380CC4-5D6E-409C-BE32-E72D297353CC}">
              <c16:uniqueId val="{00000000-87C5-4AF0-8385-B04078E5816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C5-4AF0-8385-B04078E5816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BF-4E55-8C6D-FDCE432DC47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BF-4E55-8C6D-FDCE432DC47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54-43B3-BF61-B85E59A92B2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54-43B3-BF61-B85E59A92B2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06-4E26-A225-127AEE6FD9C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06-4E26-A225-127AEE6FD9C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42-44DC-BEAB-EB123185622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42-44DC-BEAB-EB123185622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E6-4BDA-B954-D28F0BAD4B6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4EE6-4BDA-B954-D28F0BAD4B6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76.77</c:v>
                </c:pt>
                <c:pt idx="1">
                  <c:v>62.83</c:v>
                </c:pt>
                <c:pt idx="2">
                  <c:v>58.32</c:v>
                </c:pt>
                <c:pt idx="3">
                  <c:v>47.33</c:v>
                </c:pt>
                <c:pt idx="4">
                  <c:v>57.57</c:v>
                </c:pt>
              </c:numCache>
            </c:numRef>
          </c:val>
          <c:extLst>
            <c:ext xmlns:c16="http://schemas.microsoft.com/office/drawing/2014/chart" uri="{C3380CC4-5D6E-409C-BE32-E72D297353CC}">
              <c16:uniqueId val="{00000000-7CB9-4CE4-9A16-DB9445488B9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7CB9-4CE4-9A16-DB9445488B9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283.2</c:v>
                </c:pt>
                <c:pt idx="1">
                  <c:v>373.21</c:v>
                </c:pt>
                <c:pt idx="2">
                  <c:v>388.1</c:v>
                </c:pt>
                <c:pt idx="3">
                  <c:v>538.65</c:v>
                </c:pt>
                <c:pt idx="4">
                  <c:v>413.97</c:v>
                </c:pt>
              </c:numCache>
            </c:numRef>
          </c:val>
          <c:extLst>
            <c:ext xmlns:c16="http://schemas.microsoft.com/office/drawing/2014/chart" uri="{C3380CC4-5D6E-409C-BE32-E72D297353CC}">
              <c16:uniqueId val="{00000000-7487-4BB8-872C-53D4B5AB51A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7487-4BB8-872C-53D4B5AB51A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7"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砥部町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20982</v>
      </c>
      <c r="AM8" s="51"/>
      <c r="AN8" s="51"/>
      <c r="AO8" s="51"/>
      <c r="AP8" s="51"/>
      <c r="AQ8" s="51"/>
      <c r="AR8" s="51"/>
      <c r="AS8" s="51"/>
      <c r="AT8" s="46">
        <f>データ!T6</f>
        <v>101.59</v>
      </c>
      <c r="AU8" s="46"/>
      <c r="AV8" s="46"/>
      <c r="AW8" s="46"/>
      <c r="AX8" s="46"/>
      <c r="AY8" s="46"/>
      <c r="AZ8" s="46"/>
      <c r="BA8" s="46"/>
      <c r="BB8" s="46">
        <f>データ!U6</f>
        <v>206.54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1.65</v>
      </c>
      <c r="Q10" s="46"/>
      <c r="R10" s="46"/>
      <c r="S10" s="46"/>
      <c r="T10" s="46"/>
      <c r="U10" s="46"/>
      <c r="V10" s="46"/>
      <c r="W10" s="46">
        <f>データ!Q6</f>
        <v>100</v>
      </c>
      <c r="X10" s="46"/>
      <c r="Y10" s="46"/>
      <c r="Z10" s="46"/>
      <c r="AA10" s="46"/>
      <c r="AB10" s="46"/>
      <c r="AC10" s="46"/>
      <c r="AD10" s="51">
        <f>データ!R6</f>
        <v>3790</v>
      </c>
      <c r="AE10" s="51"/>
      <c r="AF10" s="51"/>
      <c r="AG10" s="51"/>
      <c r="AH10" s="51"/>
      <c r="AI10" s="51"/>
      <c r="AJ10" s="51"/>
      <c r="AK10" s="2"/>
      <c r="AL10" s="51">
        <f>データ!V6</f>
        <v>344</v>
      </c>
      <c r="AM10" s="51"/>
      <c r="AN10" s="51"/>
      <c r="AO10" s="51"/>
      <c r="AP10" s="51"/>
      <c r="AQ10" s="51"/>
      <c r="AR10" s="51"/>
      <c r="AS10" s="51"/>
      <c r="AT10" s="46">
        <f>データ!W6</f>
        <v>0.32</v>
      </c>
      <c r="AU10" s="46"/>
      <c r="AV10" s="46"/>
      <c r="AW10" s="46"/>
      <c r="AX10" s="46"/>
      <c r="AY10" s="46"/>
      <c r="AZ10" s="46"/>
      <c r="BA10" s="46"/>
      <c r="BB10" s="46">
        <f>データ!X6</f>
        <v>1075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122</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121</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0JaOWW6GBF8BAmpGjaxiIWlQlj+Pmp9OueWSk+wsSIiyRQS5Kd406DXUSJXGQWUPE7nrixwf3jvZgiwYfpTI7g==" saltValue="GIWDeT11vQGjKtywRv6dR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384020</v>
      </c>
      <c r="D6" s="33">
        <f t="shared" si="3"/>
        <v>47</v>
      </c>
      <c r="E6" s="33">
        <f t="shared" si="3"/>
        <v>17</v>
      </c>
      <c r="F6" s="33">
        <f t="shared" si="3"/>
        <v>5</v>
      </c>
      <c r="G6" s="33">
        <f t="shared" si="3"/>
        <v>0</v>
      </c>
      <c r="H6" s="33" t="str">
        <f t="shared" si="3"/>
        <v>愛媛県　砥部町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1.65</v>
      </c>
      <c r="Q6" s="34">
        <f t="shared" si="3"/>
        <v>100</v>
      </c>
      <c r="R6" s="34">
        <f t="shared" si="3"/>
        <v>3790</v>
      </c>
      <c r="S6" s="34">
        <f t="shared" si="3"/>
        <v>20982</v>
      </c>
      <c r="T6" s="34">
        <f t="shared" si="3"/>
        <v>101.59</v>
      </c>
      <c r="U6" s="34">
        <f t="shared" si="3"/>
        <v>206.54</v>
      </c>
      <c r="V6" s="34">
        <f t="shared" si="3"/>
        <v>344</v>
      </c>
      <c r="W6" s="34">
        <f t="shared" si="3"/>
        <v>0.32</v>
      </c>
      <c r="X6" s="34">
        <f t="shared" si="3"/>
        <v>1075</v>
      </c>
      <c r="Y6" s="35">
        <f>IF(Y7="",NA(),Y7)</f>
        <v>114.39</v>
      </c>
      <c r="Z6" s="35">
        <f t="shared" ref="Z6:AH6" si="4">IF(Z7="",NA(),Z7)</f>
        <v>102.56</v>
      </c>
      <c r="AA6" s="35">
        <f t="shared" si="4"/>
        <v>101.35</v>
      </c>
      <c r="AB6" s="35">
        <f t="shared" si="4"/>
        <v>100.11</v>
      </c>
      <c r="AC6" s="35">
        <f t="shared" si="4"/>
        <v>100.12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76.77</v>
      </c>
      <c r="BR6" s="35">
        <f t="shared" ref="BR6:BZ6" si="8">IF(BR7="",NA(),BR7)</f>
        <v>62.83</v>
      </c>
      <c r="BS6" s="35">
        <f t="shared" si="8"/>
        <v>58.32</v>
      </c>
      <c r="BT6" s="35">
        <f t="shared" si="8"/>
        <v>47.33</v>
      </c>
      <c r="BU6" s="35">
        <f t="shared" si="8"/>
        <v>57.57</v>
      </c>
      <c r="BV6" s="35">
        <f t="shared" si="8"/>
        <v>52.19</v>
      </c>
      <c r="BW6" s="35">
        <f t="shared" si="8"/>
        <v>55.32</v>
      </c>
      <c r="BX6" s="35">
        <f t="shared" si="8"/>
        <v>59.8</v>
      </c>
      <c r="BY6" s="35">
        <f t="shared" si="8"/>
        <v>57.77</v>
      </c>
      <c r="BZ6" s="35">
        <f t="shared" si="8"/>
        <v>57.31</v>
      </c>
      <c r="CA6" s="34" t="str">
        <f>IF(CA7="","",IF(CA7="-","【-】","【"&amp;SUBSTITUTE(TEXT(CA7,"#,##0.00"),"-","△")&amp;"】"))</f>
        <v>【59.59】</v>
      </c>
      <c r="CB6" s="35">
        <f>IF(CB7="",NA(),CB7)</f>
        <v>283.2</v>
      </c>
      <c r="CC6" s="35">
        <f t="shared" ref="CC6:CK6" si="9">IF(CC7="",NA(),CC7)</f>
        <v>373.21</v>
      </c>
      <c r="CD6" s="35">
        <f t="shared" si="9"/>
        <v>388.1</v>
      </c>
      <c r="CE6" s="35">
        <f t="shared" si="9"/>
        <v>538.65</v>
      </c>
      <c r="CF6" s="35">
        <f t="shared" si="9"/>
        <v>413.97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46.22</v>
      </c>
      <c r="CN6" s="35">
        <f t="shared" ref="CN6:CV6" si="10">IF(CN7="",NA(),CN7)</f>
        <v>42.44</v>
      </c>
      <c r="CO6" s="35">
        <f t="shared" si="10"/>
        <v>41.18</v>
      </c>
      <c r="CP6" s="35">
        <f t="shared" si="10"/>
        <v>36.97</v>
      </c>
      <c r="CQ6" s="35">
        <f t="shared" si="10"/>
        <v>39.5</v>
      </c>
      <c r="CR6" s="35">
        <f t="shared" si="10"/>
        <v>52.31</v>
      </c>
      <c r="CS6" s="35">
        <f t="shared" si="10"/>
        <v>60.65</v>
      </c>
      <c r="CT6" s="35">
        <f t="shared" si="10"/>
        <v>51.75</v>
      </c>
      <c r="CU6" s="35">
        <f t="shared" si="10"/>
        <v>50.68</v>
      </c>
      <c r="CV6" s="35">
        <f t="shared" si="10"/>
        <v>50.14</v>
      </c>
      <c r="CW6" s="34" t="str">
        <f>IF(CW7="","",IF(CW7="-","【-】","【"&amp;SUBSTITUTE(TEXT(CW7,"#,##0.00"),"-","△")&amp;"】"))</f>
        <v>【51.30】</v>
      </c>
      <c r="CX6" s="35">
        <f>IF(CX7="",NA(),CX7)</f>
        <v>86.08</v>
      </c>
      <c r="CY6" s="35">
        <f t="shared" ref="CY6:DG6" si="11">IF(CY7="",NA(),CY7)</f>
        <v>87.56</v>
      </c>
      <c r="CZ6" s="35">
        <f t="shared" si="11"/>
        <v>86.6</v>
      </c>
      <c r="DA6" s="35">
        <f t="shared" si="11"/>
        <v>88.83</v>
      </c>
      <c r="DB6" s="35">
        <f t="shared" si="11"/>
        <v>89.53</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384020</v>
      </c>
      <c r="D7" s="37">
        <v>47</v>
      </c>
      <c r="E7" s="37">
        <v>17</v>
      </c>
      <c r="F7" s="37">
        <v>5</v>
      </c>
      <c r="G7" s="37">
        <v>0</v>
      </c>
      <c r="H7" s="37" t="s">
        <v>99</v>
      </c>
      <c r="I7" s="37" t="s">
        <v>100</v>
      </c>
      <c r="J7" s="37" t="s">
        <v>101</v>
      </c>
      <c r="K7" s="37" t="s">
        <v>102</v>
      </c>
      <c r="L7" s="37" t="s">
        <v>103</v>
      </c>
      <c r="M7" s="37" t="s">
        <v>104</v>
      </c>
      <c r="N7" s="38" t="s">
        <v>105</v>
      </c>
      <c r="O7" s="38" t="s">
        <v>106</v>
      </c>
      <c r="P7" s="38">
        <v>1.65</v>
      </c>
      <c r="Q7" s="38">
        <v>100</v>
      </c>
      <c r="R7" s="38">
        <v>3790</v>
      </c>
      <c r="S7" s="38">
        <v>20982</v>
      </c>
      <c r="T7" s="38">
        <v>101.59</v>
      </c>
      <c r="U7" s="38">
        <v>206.54</v>
      </c>
      <c r="V7" s="38">
        <v>344</v>
      </c>
      <c r="W7" s="38">
        <v>0.32</v>
      </c>
      <c r="X7" s="38">
        <v>1075</v>
      </c>
      <c r="Y7" s="38">
        <v>114.39</v>
      </c>
      <c r="Z7" s="38">
        <v>102.56</v>
      </c>
      <c r="AA7" s="38">
        <v>101.35</v>
      </c>
      <c r="AB7" s="38">
        <v>100.11</v>
      </c>
      <c r="AC7" s="38">
        <v>100.12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76.77</v>
      </c>
      <c r="BR7" s="38">
        <v>62.83</v>
      </c>
      <c r="BS7" s="38">
        <v>58.32</v>
      </c>
      <c r="BT7" s="38">
        <v>47.33</v>
      </c>
      <c r="BU7" s="38">
        <v>57.57</v>
      </c>
      <c r="BV7" s="38">
        <v>52.19</v>
      </c>
      <c r="BW7" s="38">
        <v>55.32</v>
      </c>
      <c r="BX7" s="38">
        <v>59.8</v>
      </c>
      <c r="BY7" s="38">
        <v>57.77</v>
      </c>
      <c r="BZ7" s="38">
        <v>57.31</v>
      </c>
      <c r="CA7" s="38">
        <v>59.59</v>
      </c>
      <c r="CB7" s="38">
        <v>283.2</v>
      </c>
      <c r="CC7" s="38">
        <v>373.21</v>
      </c>
      <c r="CD7" s="38">
        <v>388.1</v>
      </c>
      <c r="CE7" s="38">
        <v>538.65</v>
      </c>
      <c r="CF7" s="38">
        <v>413.97</v>
      </c>
      <c r="CG7" s="38">
        <v>296.14</v>
      </c>
      <c r="CH7" s="38">
        <v>283.17</v>
      </c>
      <c r="CI7" s="38">
        <v>263.76</v>
      </c>
      <c r="CJ7" s="38">
        <v>274.35000000000002</v>
      </c>
      <c r="CK7" s="38">
        <v>273.52</v>
      </c>
      <c r="CL7" s="38">
        <v>257.86</v>
      </c>
      <c r="CM7" s="38">
        <v>46.22</v>
      </c>
      <c r="CN7" s="38">
        <v>42.44</v>
      </c>
      <c r="CO7" s="38">
        <v>41.18</v>
      </c>
      <c r="CP7" s="38">
        <v>36.97</v>
      </c>
      <c r="CQ7" s="38">
        <v>39.5</v>
      </c>
      <c r="CR7" s="38">
        <v>52.31</v>
      </c>
      <c r="CS7" s="38">
        <v>60.65</v>
      </c>
      <c r="CT7" s="38">
        <v>51.75</v>
      </c>
      <c r="CU7" s="38">
        <v>50.68</v>
      </c>
      <c r="CV7" s="38">
        <v>50.14</v>
      </c>
      <c r="CW7" s="38">
        <v>51.3</v>
      </c>
      <c r="CX7" s="38">
        <v>86.08</v>
      </c>
      <c r="CY7" s="38">
        <v>87.56</v>
      </c>
      <c r="CZ7" s="38">
        <v>86.6</v>
      </c>
      <c r="DA7" s="38">
        <v>88.83</v>
      </c>
      <c r="DB7" s="38">
        <v>89.53</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2021-02-08T00:44:19Z</cp:lastPrinted>
  <dcterms:created xsi:type="dcterms:W3CDTF">2020-12-04T03:08:06Z</dcterms:created>
  <dcterms:modified xsi:type="dcterms:W3CDTF">2021-02-08T00:44:21Z</dcterms:modified>
  <cp:category/>
</cp:coreProperties>
</file>