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17 伊方町〇\"/>
    </mc:Choice>
  </mc:AlternateContent>
  <workbookProtection workbookAlgorithmName="SHA-512" workbookHashValue="Q5s+S1TVxflZMFgqe4UJmfWDrPXc2fHARRF3xcy1nXmTUFBaO6vacJPnpWlXnWBKGlTg0wJTsqpwz7wIz3jLwA==" workbookSaltValue="aD/6lMn4N26E7YrlDIirGw=="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3" i="4" s="1"/>
  <c r="GW9" i="5"/>
  <c r="EX9" i="5"/>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L19" i="4" s="1"/>
  <c r="AW6" i="5"/>
  <c r="AV6" i="5"/>
  <c r="AU6" i="5"/>
  <c r="AT6" i="5"/>
  <c r="AS6" i="5"/>
  <c r="AR6" i="5"/>
  <c r="AQ6" i="5"/>
  <c r="F16" i="4" s="1"/>
  <c r="AP6" i="5"/>
  <c r="N15" i="4" s="1"/>
  <c r="AO6" i="5"/>
  <c r="AN6" i="5"/>
  <c r="AM6" i="5"/>
  <c r="AL6" i="5"/>
  <c r="AK6" i="5"/>
  <c r="AJ6" i="5"/>
  <c r="AI6" i="5"/>
  <c r="J14" i="4" s="1"/>
  <c r="AH6" i="5"/>
  <c r="H14" i="4" s="1"/>
  <c r="AG6" i="5"/>
  <c r="AF6" i="5"/>
  <c r="AE6" i="5"/>
  <c r="AD6" i="5"/>
  <c r="AC6" i="5"/>
  <c r="AB6" i="5"/>
  <c r="AA6" i="5"/>
  <c r="N12" i="4" s="1"/>
  <c r="Z6" i="5"/>
  <c r="L12" i="4" s="1"/>
  <c r="Y6" i="5"/>
  <c r="X6" i="5"/>
  <c r="W6" i="5"/>
  <c r="V6" i="5"/>
  <c r="U6" i="5"/>
  <c r="T6" i="5"/>
  <c r="S6" i="5"/>
  <c r="R6" i="5"/>
  <c r="Q6" i="5"/>
  <c r="P6" i="5"/>
  <c r="N5" i="4" s="1"/>
  <c r="O6" i="5"/>
  <c r="J5" i="4" s="1"/>
  <c r="N6" i="5"/>
  <c r="M6" i="5"/>
  <c r="FT8" i="5" s="1"/>
  <c r="L6" i="5"/>
  <c r="K6" i="5"/>
  <c r="J3" i="4" s="1"/>
  <c r="J6" i="5"/>
  <c r="F3" i="4" s="1"/>
  <c r="I6" i="5"/>
  <c r="H6" i="5"/>
  <c r="B1" i="4" s="1"/>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E123" i="4"/>
  <c r="D123" i="4"/>
  <c r="I19" i="4"/>
  <c r="F19" i="4"/>
  <c r="N16" i="4"/>
  <c r="L16" i="4"/>
  <c r="J16" i="4"/>
  <c r="H16" i="4"/>
  <c r="L15" i="4"/>
  <c r="J15" i="4"/>
  <c r="H15" i="4"/>
  <c r="F15" i="4"/>
  <c r="N14" i="4"/>
  <c r="L14" i="4"/>
  <c r="F14" i="4"/>
  <c r="N13" i="4"/>
  <c r="L13" i="4"/>
  <c r="J13" i="4"/>
  <c r="H13" i="4"/>
  <c r="F13" i="4"/>
  <c r="J12" i="4"/>
  <c r="H12" i="4"/>
  <c r="F12" i="4"/>
  <c r="F9" i="4"/>
  <c r="N7" i="4"/>
  <c r="B7" i="4"/>
  <c r="F5" i="4"/>
  <c r="B5" i="4"/>
  <c r="N3" i="4"/>
  <c r="B3" i="4"/>
  <c r="EZ8" i="5" l="1"/>
  <c r="FX18" i="5"/>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J11" i="4"/>
  <c r="MC10" i="5"/>
  <c r="LS10" i="5"/>
  <c r="LI10" i="5"/>
  <c r="JT10" i="5"/>
  <c r="IE10" i="5"/>
  <c r="GP10" i="5"/>
  <c r="FB10" i="5"/>
  <c r="DM10" i="5"/>
  <c r="BW10" i="5"/>
  <c r="KY10" i="5"/>
  <c r="JJ10" i="5"/>
  <c r="HU10" i="5"/>
  <c r="GF10" i="5"/>
  <c r="EQ10" i="5"/>
  <c r="DC10" i="5"/>
  <c r="BL10" i="5"/>
  <c r="KN10" i="5"/>
  <c r="IZ10" i="5"/>
  <c r="HK10" i="5"/>
  <c r="FV10" i="5"/>
  <c r="EG10" i="5"/>
  <c r="CR10" i="5"/>
  <c r="BA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FB18" i="5"/>
  <c r="FD12" i="5"/>
  <c r="EZ12" i="5"/>
  <c r="FA18" i="5"/>
  <c r="FC12" i="5"/>
  <c r="FD18" i="5"/>
  <c r="EZ18" i="5"/>
  <c r="FB12" i="5"/>
  <c r="FC18" i="5"/>
  <c r="FA12"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H16" i="5" l="1"/>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KC10" i="5"/>
  <c r="IN10" i="5"/>
  <c r="GZ10" i="5"/>
  <c r="FK10" i="5"/>
  <c r="DV10" i="5"/>
  <c r="CG10" i="5"/>
  <c r="H11" i="4"/>
  <c r="ML10" i="5"/>
  <c r="MB10" i="5"/>
  <c r="LR10" i="5"/>
  <c r="LH10" i="5"/>
  <c r="JS10" i="5"/>
  <c r="ID10" i="5"/>
  <c r="GO10" i="5"/>
  <c r="FA10" i="5"/>
  <c r="DL10" i="5"/>
  <c r="BV10" i="5"/>
  <c r="KX10" i="5"/>
  <c r="JI10" i="5"/>
  <c r="HT10" i="5"/>
  <c r="GE10" i="5"/>
  <c r="EP10" i="5"/>
  <c r="DB10" i="5"/>
  <c r="BK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F11" i="4"/>
  <c r="MK10" i="5"/>
  <c r="MA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L11" i="4"/>
  <c r="KO10" i="5"/>
  <c r="JA10" i="5"/>
  <c r="HL10" i="5"/>
  <c r="FW10" i="5"/>
  <c r="EH10" i="5"/>
  <c r="CS10" i="5"/>
  <c r="BB10" i="5"/>
  <c r="KE10" i="5"/>
  <c r="IP10" i="5"/>
  <c r="HB10" i="5"/>
  <c r="FM10" i="5"/>
  <c r="DX10" i="5"/>
  <c r="CI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N11" i="4"/>
  <c r="LK10" i="5"/>
  <c r="JV10" i="5"/>
  <c r="IG10" i="5"/>
  <c r="GR10" i="5"/>
  <c r="FD10" i="5"/>
  <c r="DO10" i="5"/>
  <c r="BY10" i="5"/>
  <c r="GP18" i="5"/>
  <c r="GR12" i="5"/>
  <c r="GN12" i="5"/>
  <c r="GO18" i="5"/>
  <c r="GQ12" i="5"/>
  <c r="GR18" i="5"/>
  <c r="GN18" i="5"/>
  <c r="GP12" i="5"/>
  <c r="GQ18" i="5"/>
  <c r="GO12" i="5"/>
</calcChain>
</file>

<file path=xl/sharedStrings.xml><?xml version="1.0" encoding="utf-8"?>
<sst xmlns="http://schemas.openxmlformats.org/spreadsheetml/2006/main" count="995" uniqueCount="271">
  <si>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</si>
  <si>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</si>
  <si>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</si>
  <si>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</si>
  <si>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</si>
  <si>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</si>
  <si>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</si>
  <si>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</si>
  <si>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</si>
  <si>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</si>
  <si>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</si>
  <si>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</si>
  <si>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</si>
  <si>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</si>
  <si>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</si>
  <si>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</si>
  <si>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</si>
  <si>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</si>
  <si>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</si>
  <si>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</si>
  <si>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</si>
  <si>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</si>
  <si>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</si>
  <si>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</si>
  <si>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</si>
  <si>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</si>
  <si>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</si>
  <si>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</si>
  <si>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</si>
  <si>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</si>
  <si>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</si>
  <si>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</si>
  <si>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</si>
  <si>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</si>
  <si>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</si>
  <si>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</si>
  <si>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</si>
  <si>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</si>
  <si>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</si>
  <si>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</si>
  <si>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</si>
  <si>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</si>
  <si>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</si>
  <si>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</si>
  <si>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</si>
  <si>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</si>
  <si>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</si>
  <si>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</si>
  <si>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</si>
  <si>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</si>
  <si>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</si>
  <si>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</si>
  <si>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</si>
  <si>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</si>
  <si>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</si>
  <si>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</si>
  <si>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</si>
  <si>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</si>
  <si>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</si>
  <si>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</si>
  <si>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</si>
  <si>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</si>
  <si>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</si>
  <si>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</si>
  <si>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</si>
  <si>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</si>
  <si>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</si>
  <si>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</si>
  <si>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</si>
  <si>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</si>
  <si>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</si>
  <si>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</si>
  <si>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</si>
  <si>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</si>
  <si>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</si>
  <si>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</si>
  <si>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</si>
  <si>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</si>
  <si>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</si>
  <si>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</si>
  <si>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</si>
  <si>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</si>
  <si>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</si>
  <si>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</si>
  <si>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</si>
  <si>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</si>
  <si>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</si>
  <si>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</si>
  <si>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</si>
  <si>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</si>
  <si>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</si>
  <si>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</si>
  <si>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</si>
  <si>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</si>
  <si>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</si>
  <si>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</si>
  <si>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</si>
  <si>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</si>
  <si>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</si>
  <si>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</si>
  <si>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</si>
  <si>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</si>
  <si>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</si>
  <si>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</si>
  <si>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</si>
  <si>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</si>
  <si>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</si>
  <si>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</si>
  <si>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</si>
  <si>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</si>
  <si>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</si>
  <si>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</si>
  <si>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</si>
  <si>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</si>
  <si>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</si>
  <si>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</si>
  <si>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</si>
  <si>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</si>
  <si>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</si>
  <si>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</si>
  <si>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384429</t>
  </si>
  <si>
    <t>47</t>
  </si>
  <si>
    <t>04</t>
  </si>
  <si>
    <t>0</t>
  </si>
  <si>
    <t>000</t>
  </si>
  <si>
    <t>愛媛県　伊方町</t>
  </si>
  <si>
    <t>法非適用</t>
  </si>
  <si>
    <t>電気事業</t>
  </si>
  <si>
    <t>非設置</t>
  </si>
  <si>
    <t>該当数値なし</t>
  </si>
  <si>
    <t>-</t>
  </si>
  <si>
    <t>令和7年6月30日　伊方町風力発電所</t>
  </si>
  <si>
    <t>無</t>
  </si>
  <si>
    <t>四国電力株式会社　送配電カンパニー宇和島支社八幡浜事業所</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</si>
  <si>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</si>
  <si>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</si>
  <si>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</si>
  <si>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</si>
  <si>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</si>
  <si>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</si>
  <si>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</si>
  <si>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</si>
  <si>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</si>
  <si>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</si>
  <si>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</si>
  <si>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</si>
  <si>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</si>
  <si>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</si>
  <si>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</si>
  <si>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</si>
  <si>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</si>
  <si>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</si>
  <si>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</si>
  <si>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</si>
  <si>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</si>
  <si>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</si>
  <si>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</si>
  <si>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</si>
  <si>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</si>
  <si>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</si>
  <si>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</si>
  <si>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</si>
  <si>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</si>
  <si>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</si>
  <si>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</si>
  <si>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</si>
  <si>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</si>
  <si>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</si>
  <si>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</si>
  <si>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</si>
  <si>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</si>
  <si>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</si>
  <si>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</si>
  <si>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</si>
  <si>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</si>
  <si>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</si>
  <si>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</si>
  <si>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</si>
  <si>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</si>
  <si>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</si>
  <si>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</si>
  <si>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</si>
  <si>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</si>
  <si>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</si>
  <si>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</si>
  <si>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</si>
  <si>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</si>
  <si>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</si>
  <si>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</si>
  <si>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</si>
  <si>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</si>
  <si>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</si>
  <si>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</si>
  <si>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</si>
  <si>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</si>
  <si>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</si>
  <si>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</si>
  <si>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</si>
  <si>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</si>
  <si>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</si>
  <si>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</si>
  <si>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</si>
  <si>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</si>
  <si>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</si>
  <si>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</si>
  <si>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</si>
  <si>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</si>
  <si>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</si>
  <si>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</si>
  <si>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</si>
  <si>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</si>
  <si>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</si>
  <si>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</si>
  <si>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</si>
  <si>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</si>
  <si>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</si>
  <si>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</si>
  <si>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</si>
  <si>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</si>
  <si>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</si>
  <si>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</si>
  <si>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</si>
  <si>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</si>
  <si>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</si>
  <si>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</si>
  <si>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</si>
  <si>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</si>
  <si>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</si>
  <si>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</si>
  <si>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</si>
  <si>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</si>
  <si>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</si>
  <si>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</si>
  <si>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</si>
  <si>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</si>
  <si>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</si>
  <si>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</si>
  <si>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</si>
  <si>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</si>
  <si>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</si>
  <si>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</si>
  <si>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</si>
  <si>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</si>
  <si>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</si>
  <si>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</si>
  <si>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</si>
  <si>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</si>
  <si>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</si>
  <si>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</si>
  <si>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</si>
  <si>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</si>
  <si>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</si>
  <si>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</si>
  <si>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</si>
  <si>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</si>
  <si>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</si>
  <si>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</si>
  <si>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</si>
  <si>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</si>
  <si>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</si>
  <si>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</si>
  <si>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</si>
  <si>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</si>
  <si>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</si>
  <si>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</si>
  <si>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</si>
  <si>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四国電力株式会社</t>
    <phoneticPr fontId="5"/>
  </si>
  <si>
    <t>電気事業により生じた利益は、電力事業廃止後の施設撤去費に充てるため剰余金として積み立てているが、維持補修費が大きく増加するような場合は剰余金を充当することとしている。
剰余金　20,238千円</t>
    <rPh sb="48" eb="50">
      <t>イジ</t>
    </rPh>
    <rPh sb="50" eb="52">
      <t>ホシュウ</t>
    </rPh>
    <rPh sb="52" eb="53">
      <t>ヒ</t>
    </rPh>
    <rPh sb="54" eb="55">
      <t>オオ</t>
    </rPh>
    <rPh sb="57" eb="59">
      <t>ゾウカ</t>
    </rPh>
    <rPh sb="64" eb="66">
      <t>バアイ</t>
    </rPh>
    <rPh sb="67" eb="70">
      <t>ジョウヨキン</t>
    </rPh>
    <rPh sb="71" eb="73">
      <t>ジュウトウ</t>
    </rPh>
    <rPh sb="85" eb="88">
      <t>ジョウヨキン</t>
    </rPh>
    <rPh sb="95" eb="96">
      <t>セン</t>
    </rPh>
    <rPh sb="96" eb="97">
      <t>エン</t>
    </rPh>
    <phoneticPr fontId="5"/>
  </si>
  <si>
    <t>○収益的収支比率
　当該指標が100%未満である平成29年度から令和元年度まで、3年連続で収支が赤字となっている。これは施設の老朽化に伴う維持補修費の増加、故障停止期間の増加による売電収入の減少が原因である。引き続き老朽化対策及び故障対応の迅速化により発電効率の向上を図る必要がある。また、令和元年度で地方債償還が終了するため、令和2年度以降は黒字化が見込まれる。なお、不足する財源は剰余金を充当しており、一般会計からの繰入金はない。
○営業収支比率
　当該指標は継続して100%以上となっているが、全国平均と比較すると低い数値で推移しており、経営改善に向けた取り組みが必要である。
○供給原価
　収支が赤字となった平成29年度から令和元年度にかけては、全国平均と比較して発電コストも高くなっており、効率的な運転とコスト削減に向けた取り組みが必要である。
○ＥＢＩＴＤＡ
　平成29年度に収益性が大きく低下したが、令和元年度は上昇傾向に転じている。</t>
    <rPh sb="1" eb="4">
      <t>シュウエキテキ</t>
    </rPh>
    <rPh sb="4" eb="6">
      <t>シュウシ</t>
    </rPh>
    <rPh sb="6" eb="8">
      <t>ヒリツ</t>
    </rPh>
    <rPh sb="10" eb="12">
      <t>トウガイ</t>
    </rPh>
    <rPh sb="12" eb="14">
      <t>シヒョウ</t>
    </rPh>
    <rPh sb="19" eb="21">
      <t>ミマン</t>
    </rPh>
    <rPh sb="24" eb="26">
      <t>ヘイセイ</t>
    </rPh>
    <rPh sb="28" eb="29">
      <t>ネン</t>
    </rPh>
    <rPh sb="29" eb="30">
      <t>ド</t>
    </rPh>
    <rPh sb="32" eb="34">
      <t>レイワ</t>
    </rPh>
    <rPh sb="34" eb="35">
      <t>モト</t>
    </rPh>
    <rPh sb="35" eb="36">
      <t>ネン</t>
    </rPh>
    <rPh sb="36" eb="37">
      <t>ド</t>
    </rPh>
    <rPh sb="41" eb="42">
      <t>ネン</t>
    </rPh>
    <rPh sb="42" eb="44">
      <t>レンゾク</t>
    </rPh>
    <rPh sb="45" eb="47">
      <t>シュウシ</t>
    </rPh>
    <rPh sb="48" eb="50">
      <t>アカジ</t>
    </rPh>
    <rPh sb="60" eb="62">
      <t>シセツ</t>
    </rPh>
    <rPh sb="63" eb="66">
      <t>ロウキュウカ</t>
    </rPh>
    <rPh sb="67" eb="68">
      <t>トモナ</t>
    </rPh>
    <rPh sb="69" eb="71">
      <t>イジ</t>
    </rPh>
    <rPh sb="71" eb="73">
      <t>ホシュウ</t>
    </rPh>
    <rPh sb="73" eb="74">
      <t>ヒ</t>
    </rPh>
    <rPh sb="75" eb="77">
      <t>ゾウカ</t>
    </rPh>
    <rPh sb="78" eb="80">
      <t>コショウ</t>
    </rPh>
    <rPh sb="80" eb="82">
      <t>テイシ</t>
    </rPh>
    <rPh sb="82" eb="84">
      <t>キカン</t>
    </rPh>
    <rPh sb="85" eb="87">
      <t>ゾウカ</t>
    </rPh>
    <rPh sb="90" eb="92">
      <t>バイデン</t>
    </rPh>
    <rPh sb="92" eb="94">
      <t>シュウニュウ</t>
    </rPh>
    <rPh sb="95" eb="97">
      <t>ゲンショウ</t>
    </rPh>
    <rPh sb="98" eb="100">
      <t>ゲンイン</t>
    </rPh>
    <rPh sb="104" eb="105">
      <t>ヒ</t>
    </rPh>
    <rPh sb="106" eb="107">
      <t>ツヅ</t>
    </rPh>
    <rPh sb="108" eb="111">
      <t>ロウキュウカ</t>
    </rPh>
    <rPh sb="111" eb="113">
      <t>タイサク</t>
    </rPh>
    <rPh sb="113" eb="114">
      <t>オヨ</t>
    </rPh>
    <rPh sb="115" eb="117">
      <t>コショウ</t>
    </rPh>
    <rPh sb="117" eb="119">
      <t>タイオウ</t>
    </rPh>
    <rPh sb="120" eb="123">
      <t>ジンソクカ</t>
    </rPh>
    <rPh sb="126" eb="128">
      <t>ハツデン</t>
    </rPh>
    <rPh sb="128" eb="130">
      <t>コウリツ</t>
    </rPh>
    <rPh sb="131" eb="133">
      <t>コウジョウ</t>
    </rPh>
    <rPh sb="134" eb="135">
      <t>ハカ</t>
    </rPh>
    <rPh sb="136" eb="138">
      <t>ヒツヨウ</t>
    </rPh>
    <rPh sb="145" eb="147">
      <t>レイワ</t>
    </rPh>
    <rPh sb="147" eb="148">
      <t>モト</t>
    </rPh>
    <rPh sb="148" eb="149">
      <t>ネン</t>
    </rPh>
    <rPh sb="149" eb="150">
      <t>ド</t>
    </rPh>
    <rPh sb="151" eb="154">
      <t>チホウサイ</t>
    </rPh>
    <rPh sb="154" eb="156">
      <t>ショウカン</t>
    </rPh>
    <rPh sb="157" eb="159">
      <t>シュウリョウ</t>
    </rPh>
    <rPh sb="164" eb="166">
      <t>レイワ</t>
    </rPh>
    <rPh sb="167" eb="168">
      <t>ネン</t>
    </rPh>
    <rPh sb="168" eb="169">
      <t>ド</t>
    </rPh>
    <rPh sb="169" eb="171">
      <t>イコウ</t>
    </rPh>
    <rPh sb="172" eb="175">
      <t>クロジカ</t>
    </rPh>
    <rPh sb="176" eb="178">
      <t>ミコ</t>
    </rPh>
    <rPh sb="185" eb="187">
      <t>フソク</t>
    </rPh>
    <rPh sb="189" eb="191">
      <t>ザイゲン</t>
    </rPh>
    <rPh sb="192" eb="195">
      <t>ジョウヨキン</t>
    </rPh>
    <rPh sb="196" eb="198">
      <t>ジュウトウ</t>
    </rPh>
    <rPh sb="203" eb="205">
      <t>イッパン</t>
    </rPh>
    <rPh sb="205" eb="207">
      <t>カイケイ</t>
    </rPh>
    <rPh sb="210" eb="212">
      <t>クリイレ</t>
    </rPh>
    <rPh sb="212" eb="213">
      <t>キン</t>
    </rPh>
    <rPh sb="220" eb="222">
      <t>エイギョウ</t>
    </rPh>
    <rPh sb="222" eb="224">
      <t>シュウシ</t>
    </rPh>
    <rPh sb="224" eb="226">
      <t>ヒリツ</t>
    </rPh>
    <rPh sb="228" eb="230">
      <t>トウガイ</t>
    </rPh>
    <rPh sb="230" eb="232">
      <t>シヒョウ</t>
    </rPh>
    <rPh sb="233" eb="235">
      <t>ケイゾク</t>
    </rPh>
    <rPh sb="241" eb="243">
      <t>イジョウ</t>
    </rPh>
    <rPh sb="251" eb="253">
      <t>ゼンコク</t>
    </rPh>
    <rPh sb="253" eb="255">
      <t>ヘイキン</t>
    </rPh>
    <rPh sb="256" eb="258">
      <t>ヒカク</t>
    </rPh>
    <rPh sb="261" eb="262">
      <t>ヒク</t>
    </rPh>
    <rPh sb="263" eb="265">
      <t>スウチ</t>
    </rPh>
    <rPh sb="266" eb="268">
      <t>スイイ</t>
    </rPh>
    <rPh sb="273" eb="275">
      <t>ケイエイ</t>
    </rPh>
    <rPh sb="275" eb="277">
      <t>カイゼン</t>
    </rPh>
    <rPh sb="278" eb="279">
      <t>ム</t>
    </rPh>
    <rPh sb="281" eb="282">
      <t>ト</t>
    </rPh>
    <rPh sb="283" eb="284">
      <t>ク</t>
    </rPh>
    <rPh sb="286" eb="288">
      <t>ヒツヨウ</t>
    </rPh>
    <rPh sb="301" eb="303">
      <t>シュウシ</t>
    </rPh>
    <rPh sb="304" eb="306">
      <t>アカジ</t>
    </rPh>
    <rPh sb="310" eb="312">
      <t>ヘイセイ</t>
    </rPh>
    <rPh sb="314" eb="315">
      <t>ネン</t>
    </rPh>
    <rPh sb="315" eb="316">
      <t>ド</t>
    </rPh>
    <rPh sb="318" eb="320">
      <t>レイワ</t>
    </rPh>
    <rPh sb="320" eb="321">
      <t>モト</t>
    </rPh>
    <rPh sb="321" eb="322">
      <t>ネン</t>
    </rPh>
    <rPh sb="322" eb="323">
      <t>ド</t>
    </rPh>
    <rPh sb="329" eb="331">
      <t>ゼンコク</t>
    </rPh>
    <rPh sb="331" eb="333">
      <t>ヘイキン</t>
    </rPh>
    <rPh sb="334" eb="336">
      <t>ヒカク</t>
    </rPh>
    <rPh sb="338" eb="340">
      <t>ハツデン</t>
    </rPh>
    <rPh sb="344" eb="345">
      <t>タカ</t>
    </rPh>
    <rPh sb="368" eb="369">
      <t>ト</t>
    </rPh>
    <rPh sb="370" eb="371">
      <t>ク</t>
    </rPh>
    <rPh sb="373" eb="375">
      <t>ヒツヨウ</t>
    </rPh>
    <rPh sb="390" eb="392">
      <t>ヘイセイ</t>
    </rPh>
    <rPh sb="394" eb="395">
      <t>ネン</t>
    </rPh>
    <rPh sb="395" eb="396">
      <t>ド</t>
    </rPh>
    <rPh sb="397" eb="400">
      <t>シュウエキセイ</t>
    </rPh>
    <rPh sb="401" eb="402">
      <t>オオ</t>
    </rPh>
    <rPh sb="404" eb="406">
      <t>テイカ</t>
    </rPh>
    <rPh sb="410" eb="412">
      <t>レイワ</t>
    </rPh>
    <rPh sb="412" eb="413">
      <t>モト</t>
    </rPh>
    <rPh sb="413" eb="414">
      <t>ネン</t>
    </rPh>
    <rPh sb="414" eb="415">
      <t>ド</t>
    </rPh>
    <rPh sb="416" eb="418">
      <t>ジョウショウ</t>
    </rPh>
    <rPh sb="418" eb="420">
      <t>ケイコウ</t>
    </rPh>
    <rPh sb="421" eb="422">
      <t>テン</t>
    </rPh>
    <phoneticPr fontId="5"/>
  </si>
  <si>
    <t>○設備利用率
　平成27年度以降、目標とする設備利用率20%を下回り推移している。故障停止期間が直接設備利用率に影響しており、これまで以上に故障対応の迅速化が求められる。
○修繕費比率
　設備の老朽化に伴う部品の故障が多く、その大部分がメーカー対応となり、特に平成29年度以降は高い数値で推移している。修繕に係る交換部品等は年々入手が困難になってきており、海外調達が必要な部品も多く、部品確保が課題である。
○企業債残高対料金収入比率
　地方債償還の終了に伴い、0である。
○FIT収入割合
　全収入がFITで占められている。FIT適用期間終了（R7）後の売電単価は現状よりも大きく低下することが考えられ、事業存続については廃止も含めて検討する必要がある。</t>
    <rPh sb="1" eb="3">
      <t>セツビ</t>
    </rPh>
    <rPh sb="3" eb="6">
      <t>リヨウリツ</t>
    </rPh>
    <rPh sb="8" eb="10">
      <t>ヘイセイ</t>
    </rPh>
    <rPh sb="12" eb="13">
      <t>ネン</t>
    </rPh>
    <rPh sb="13" eb="14">
      <t>ド</t>
    </rPh>
    <rPh sb="14" eb="16">
      <t>イコウ</t>
    </rPh>
    <rPh sb="17" eb="19">
      <t>モクヒョウ</t>
    </rPh>
    <rPh sb="22" eb="24">
      <t>セツビ</t>
    </rPh>
    <rPh sb="24" eb="27">
      <t>リヨウリツ</t>
    </rPh>
    <rPh sb="31" eb="33">
      <t>シタマワ</t>
    </rPh>
    <rPh sb="34" eb="36">
      <t>スイイ</t>
    </rPh>
    <rPh sb="41" eb="43">
      <t>コショウ</t>
    </rPh>
    <rPh sb="43" eb="45">
      <t>テイシ</t>
    </rPh>
    <rPh sb="45" eb="47">
      <t>キカン</t>
    </rPh>
    <rPh sb="48" eb="50">
      <t>チョクセツ</t>
    </rPh>
    <rPh sb="50" eb="52">
      <t>セツビ</t>
    </rPh>
    <rPh sb="52" eb="55">
      <t>リヨウリツ</t>
    </rPh>
    <rPh sb="56" eb="58">
      <t>エイキョウ</t>
    </rPh>
    <rPh sb="67" eb="69">
      <t>イジョウ</t>
    </rPh>
    <rPh sb="70" eb="72">
      <t>コショウ</t>
    </rPh>
    <rPh sb="72" eb="74">
      <t>タイオウ</t>
    </rPh>
    <rPh sb="75" eb="78">
      <t>ジンソクカ</t>
    </rPh>
    <rPh sb="79" eb="80">
      <t>モト</t>
    </rPh>
    <rPh sb="88" eb="90">
      <t>シュウゼン</t>
    </rPh>
    <rPh sb="90" eb="91">
      <t>ヒ</t>
    </rPh>
    <rPh sb="91" eb="93">
      <t>ヒリツ</t>
    </rPh>
    <rPh sb="95" eb="97">
      <t>セツビ</t>
    </rPh>
    <rPh sb="98" eb="101">
      <t>ロウキュウカ</t>
    </rPh>
    <rPh sb="102" eb="103">
      <t>トモナ</t>
    </rPh>
    <rPh sb="104" eb="105">
      <t>ブ</t>
    </rPh>
    <rPh sb="105" eb="106">
      <t>ヒン</t>
    </rPh>
    <rPh sb="107" eb="109">
      <t>コショウ</t>
    </rPh>
    <rPh sb="193" eb="195">
      <t>ブヒン</t>
    </rPh>
    <rPh sb="195" eb="197">
      <t>カクホ</t>
    </rPh>
    <rPh sb="198" eb="200">
      <t>カダイ</t>
    </rPh>
    <rPh sb="207" eb="209">
      <t>キギョウ</t>
    </rPh>
    <rPh sb="209" eb="210">
      <t>サイ</t>
    </rPh>
    <rPh sb="210" eb="212">
      <t>ザンダカ</t>
    </rPh>
    <rPh sb="212" eb="213">
      <t>タイ</t>
    </rPh>
    <rPh sb="213" eb="215">
      <t>リョウキン</t>
    </rPh>
    <rPh sb="215" eb="217">
      <t>シュウニュウ</t>
    </rPh>
    <rPh sb="217" eb="219">
      <t>ヒリツ</t>
    </rPh>
    <rPh sb="230" eb="231">
      <t>トモナ</t>
    </rPh>
    <rPh sb="244" eb="246">
      <t>シュウニュウ</t>
    </rPh>
    <rPh sb="246" eb="248">
      <t>ワリアイ</t>
    </rPh>
    <rPh sb="250" eb="251">
      <t>ゼン</t>
    </rPh>
    <rPh sb="251" eb="253">
      <t>シュウニュウ</t>
    </rPh>
    <rPh sb="258" eb="259">
      <t>シ</t>
    </rPh>
    <rPh sb="281" eb="283">
      <t>バイデン</t>
    </rPh>
    <rPh sb="283" eb="285">
      <t>タンカ</t>
    </rPh>
    <rPh sb="286" eb="288">
      <t>ゲンジョウ</t>
    </rPh>
    <rPh sb="291" eb="292">
      <t>オオ</t>
    </rPh>
    <rPh sb="294" eb="296">
      <t>テイカ</t>
    </rPh>
    <rPh sb="301" eb="302">
      <t>カンガ</t>
    </rPh>
    <rPh sb="306" eb="308">
      <t>ジギョウ</t>
    </rPh>
    <rPh sb="308" eb="310">
      <t>ソンゾク</t>
    </rPh>
    <rPh sb="315" eb="317">
      <t>ハイシ</t>
    </rPh>
    <rPh sb="318" eb="319">
      <t>フク</t>
    </rPh>
    <rPh sb="321" eb="323">
      <t>ケントウ</t>
    </rPh>
    <rPh sb="325" eb="327">
      <t>ヒツヨウ</t>
    </rPh>
    <phoneticPr fontId="5"/>
  </si>
  <si>
    <t>　平成29年度から3年連続で赤字が続いているが、剰余金を充当することで一般会計からの繰入金はなく、また、地方債償還の終了に伴い、令和2年度以降は黒字化が見込まれる。
　伊方町風力発電所はFIT期間が終了する令和7年6月末で運転開始から20年3カ月となり、一般的に大型の風力発電設備の設計寿命年数と言われる20年が経過する。FIT期間終了後の売電単価は現状よりも大きく低下することが考えられ、加えて耐用年数経過に伴う更新費を考慮すると収益確保は難しい状況となることが予想される。
　このような状況から、FIT期間終了後の事業存続については廃止も含めて検討する必要があるが、解体撤去などの事業実施に備え、計画期間中は安定した施設運営により計画的な財源確保に努める。</t>
    <rPh sb="1" eb="3">
      <t>ヘイセイ</t>
    </rPh>
    <rPh sb="5" eb="6">
      <t>ネン</t>
    </rPh>
    <rPh sb="6" eb="7">
      <t>ド</t>
    </rPh>
    <rPh sb="10" eb="13">
      <t>ネンレンゾク</t>
    </rPh>
    <rPh sb="14" eb="16">
      <t>アカジ</t>
    </rPh>
    <rPh sb="17" eb="18">
      <t>ツヅ</t>
    </rPh>
    <rPh sb="58" eb="60">
      <t>シュウリョウ</t>
    </rPh>
    <rPh sb="61" eb="62">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</si>
</sst>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117.3</c:v>
                </c:pt>
                <c:pt idx="1">
                  <c:v>116.7</c:v>
                </c:pt>
                <c:pt idx="2">
                  <c:v>82.8</c:v>
                </c:pt>
                <c:pt idx="3">
                  <c:v>77.099999999999994</c:v>
                </c:pt>
                <c:pt idx="4">
                  <c:v>93.4</c:v>
                </c:pt>
              </c:numCache>
            </c:numRef>
          </c:val>
          <c:extLst>
            <c:ext xmlns:c16="http://schemas.microsoft.com/office/drawing/2014/chart" uri="{C3380CC4-5D6E-409C-BE32-E72D297353CC}">
              <c16:uniqueId val="{00000000-D152-4F32-9A70-F35D031073FF}"/>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D152-4F32-9A70-F35D031073F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152-4F32-9A70-F35D031073FF}"/>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100</c:v>
                </c:pt>
                <c:pt idx="2">
                  <c:v>100</c:v>
                </c:pt>
                <c:pt idx="3">
                  <c:v>0</c:v>
                </c:pt>
                <c:pt idx="4">
                  <c:v>100</c:v>
                </c:pt>
              </c:numCache>
            </c:numRef>
          </c:val>
          <c:extLst>
            <c:ext xmlns:c16="http://schemas.microsoft.com/office/drawing/2014/chart" uri="{C3380CC4-5D6E-409C-BE32-E72D297353CC}">
              <c16:uniqueId val="{00000000-6088-42BE-9994-560170F08A04}"/>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6088-42BE-9994-560170F08A04}"/>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96-406A-A760-74DCD314C9FD}"/>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96-406A-A760-74DCD314C9FD}"/>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5A-4C5F-8EF3-B21DC121AFA0}"/>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5A-4C5F-8EF3-B21DC121AFA0}"/>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13-4288-8038-601EB603CD5C}"/>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13-4288-8038-601EB603CD5C}"/>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6C-4332-A4EE-2438E6DBE2BB}"/>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6C-4332-A4EE-2438E6DBE2BB}"/>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0C-482B-A1D8-6B30A19AE9E8}"/>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0C-482B-A1D8-6B30A19AE9E8}"/>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A7-45F3-BA9A-E60D4C607339}"/>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A7-45F3-BA9A-E60D4C607339}"/>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3B-469B-B20C-26C0069D67EB}"/>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3B-469B-B20C-26C0069D67EB}"/>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44-41C6-9594-00781E57A38E}"/>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44-41C6-9594-00781E57A38E}"/>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DED-4D69-BADB-8BB9B5C82941}"/>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ED-4D69-BADB-8BB9B5C82941}"/>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205.5</c:v>
                </c:pt>
                <c:pt idx="1">
                  <c:v>216.7</c:v>
                </c:pt>
                <c:pt idx="2">
                  <c:v>136.1</c:v>
                </c:pt>
                <c:pt idx="3">
                  <c:v>140.1</c:v>
                </c:pt>
                <c:pt idx="4">
                  <c:v>166.4</c:v>
                </c:pt>
              </c:numCache>
            </c:numRef>
          </c:val>
          <c:extLst>
            <c:ext xmlns:c16="http://schemas.microsoft.com/office/drawing/2014/chart" uri="{C3380CC4-5D6E-409C-BE32-E72D297353CC}">
              <c16:uniqueId val="{00000000-A8D9-49E0-B80A-A94782EC5C11}"/>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A8D9-49E0-B80A-A94782EC5C1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8D9-49E0-B80A-A94782EC5C11}"/>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2-40C7-9429-00C5B037173A}"/>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2-40C7-9429-00C5B037173A}"/>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20.7</c:v>
                </c:pt>
                <c:pt idx="1">
                  <c:v>17.2</c:v>
                </c:pt>
                <c:pt idx="2">
                  <c:v>16</c:v>
                </c:pt>
                <c:pt idx="3">
                  <c:v>13</c:v>
                </c:pt>
                <c:pt idx="4">
                  <c:v>15.9</c:v>
                </c:pt>
              </c:numCache>
            </c:numRef>
          </c:val>
          <c:extLst>
            <c:ext xmlns:c16="http://schemas.microsoft.com/office/drawing/2014/chart" uri="{C3380CC4-5D6E-409C-BE32-E72D297353CC}">
              <c16:uniqueId val="{00000000-D61C-4F8C-ADE4-300031BFF103}"/>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13.7</c:v>
                </c:pt>
                <c:pt idx="1">
                  <c:v>16.5</c:v>
                </c:pt>
                <c:pt idx="2">
                  <c:v>15</c:v>
                </c:pt>
                <c:pt idx="3">
                  <c:v>12.8</c:v>
                </c:pt>
                <c:pt idx="4">
                  <c:v>11.1</c:v>
                </c:pt>
              </c:numCache>
            </c:numRef>
          </c:val>
          <c:smooth val="0"/>
          <c:extLst>
            <c:ext xmlns:c16="http://schemas.microsoft.com/office/drawing/2014/chart" uri="{C3380CC4-5D6E-409C-BE32-E72D297353CC}">
              <c16:uniqueId val="{00000001-D61C-4F8C-ADE4-300031BFF103}"/>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31.5</c:v>
                </c:pt>
                <c:pt idx="1">
                  <c:v>20.6</c:v>
                </c:pt>
                <c:pt idx="2">
                  <c:v>45.9</c:v>
                </c:pt>
                <c:pt idx="3">
                  <c:v>34.700000000000003</c:v>
                </c:pt>
                <c:pt idx="4">
                  <c:v>30</c:v>
                </c:pt>
              </c:numCache>
            </c:numRef>
          </c:val>
          <c:extLst>
            <c:ext xmlns:c16="http://schemas.microsoft.com/office/drawing/2014/chart" uri="{C3380CC4-5D6E-409C-BE32-E72D297353CC}">
              <c16:uniqueId val="{00000000-49C6-4D7C-B24F-FDB4A161577E}"/>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40</c:v>
                </c:pt>
                <c:pt idx="1">
                  <c:v>39.700000000000003</c:v>
                </c:pt>
                <c:pt idx="2">
                  <c:v>37.5</c:v>
                </c:pt>
                <c:pt idx="3">
                  <c:v>37.299999999999997</c:v>
                </c:pt>
                <c:pt idx="4">
                  <c:v>26</c:v>
                </c:pt>
              </c:numCache>
            </c:numRef>
          </c:val>
          <c:smooth val="0"/>
          <c:extLst>
            <c:ext xmlns:c16="http://schemas.microsoft.com/office/drawing/2014/chart" uri="{C3380CC4-5D6E-409C-BE32-E72D297353CC}">
              <c16:uniqueId val="{00000001-49C6-4D7C-B24F-FDB4A161577E}"/>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141.6</c:v>
                </c:pt>
                <c:pt idx="1">
                  <c:v>115.7</c:v>
                </c:pt>
                <c:pt idx="2">
                  <c:v>93.1</c:v>
                </c:pt>
                <c:pt idx="3">
                  <c:v>57.8</c:v>
                </c:pt>
                <c:pt idx="4">
                  <c:v>0</c:v>
                </c:pt>
              </c:numCache>
            </c:numRef>
          </c:val>
          <c:extLst>
            <c:ext xmlns:c16="http://schemas.microsoft.com/office/drawing/2014/chart" uri="{C3380CC4-5D6E-409C-BE32-E72D297353CC}">
              <c16:uniqueId val="{00000000-4EB0-4F95-8B87-47635AE55511}"/>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102.9</c:v>
                </c:pt>
                <c:pt idx="1">
                  <c:v>51.8</c:v>
                </c:pt>
                <c:pt idx="2">
                  <c:v>34.200000000000003</c:v>
                </c:pt>
                <c:pt idx="3">
                  <c:v>85.9</c:v>
                </c:pt>
                <c:pt idx="4">
                  <c:v>409.1</c:v>
                </c:pt>
              </c:numCache>
            </c:numRef>
          </c:val>
          <c:smooth val="0"/>
          <c:extLst>
            <c:ext xmlns:c16="http://schemas.microsoft.com/office/drawing/2014/chart" uri="{C3380CC4-5D6E-409C-BE32-E72D297353CC}">
              <c16:uniqueId val="{00000001-4EB0-4F95-8B87-47635AE55511}"/>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CB-4BFE-9ACF-B4DC7F9DC14F}"/>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CB-4BFE-9ACF-B4DC7F9DC14F}"/>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100</c:v>
                </c:pt>
                <c:pt idx="1">
                  <c:v>100</c:v>
                </c:pt>
                <c:pt idx="2">
                  <c:v>100</c:v>
                </c:pt>
                <c:pt idx="3">
                  <c:v>0</c:v>
                </c:pt>
                <c:pt idx="4">
                  <c:v>100</c:v>
                </c:pt>
              </c:numCache>
            </c:numRef>
          </c:val>
          <c:extLst>
            <c:ext xmlns:c16="http://schemas.microsoft.com/office/drawing/2014/chart" uri="{C3380CC4-5D6E-409C-BE32-E72D297353CC}">
              <c16:uniqueId val="{00000000-A4B9-4C6E-8D0E-F599C69B638F}"/>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96</c:v>
                </c:pt>
                <c:pt idx="1">
                  <c:v>97.5</c:v>
                </c:pt>
                <c:pt idx="2">
                  <c:v>96.6</c:v>
                </c:pt>
                <c:pt idx="3">
                  <c:v>84</c:v>
                </c:pt>
                <c:pt idx="4">
                  <c:v>95.9</c:v>
                </c:pt>
              </c:numCache>
            </c:numRef>
          </c:val>
          <c:smooth val="0"/>
          <c:extLst>
            <c:ext xmlns:c16="http://schemas.microsoft.com/office/drawing/2014/chart" uri="{C3380CC4-5D6E-409C-BE32-E72D297353CC}">
              <c16:uniqueId val="{00000001-A4B9-4C6E-8D0E-F599C69B638F}"/>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B4-47FF-933F-0529B816F4A6}"/>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B4-47FF-933F-0529B816F4A6}"/>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7FC-4AC8-826F-850804053A12}"/>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FC-4AC8-826F-850804053A12}"/>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E6-4453-A916-74CF5C7DAE03}"/>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E6-4453-A916-74CF5C7DAE03}"/>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6FF-424D-BFD0-8D123B037DC1}"/>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FF-424D-BFD0-8D123B037DC1}"/>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0B-4746-9E6D-DF3EB69CAA30}"/>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0B-4746-9E6D-DF3EB69CAA3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F0B-4746-9E6D-DF3EB69CAA30}"/>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394-45FB-92E0-FC1B4FB1970F}"/>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94-45FB-92E0-FC1B4FB1970F}"/>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17237.099999999999</c:v>
                </c:pt>
                <c:pt idx="1">
                  <c:v>19337.2</c:v>
                </c:pt>
                <c:pt idx="2">
                  <c:v>24434.1</c:v>
                </c:pt>
                <c:pt idx="3">
                  <c:v>26231</c:v>
                </c:pt>
                <c:pt idx="4">
                  <c:v>21934.6</c:v>
                </c:pt>
              </c:numCache>
            </c:numRef>
          </c:val>
          <c:extLst>
            <c:ext xmlns:c16="http://schemas.microsoft.com/office/drawing/2014/chart" uri="{C3380CC4-5D6E-409C-BE32-E72D297353CC}">
              <c16:uniqueId val="{00000000-E05E-4611-A937-CF74535419A4}"/>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E05E-4611-A937-CF74535419A4}"/>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32065</c:v>
                </c:pt>
                <c:pt idx="1">
                  <c:v>31117</c:v>
                </c:pt>
                <c:pt idx="2">
                  <c:v>12812</c:v>
                </c:pt>
                <c:pt idx="3">
                  <c:v>11217</c:v>
                </c:pt>
                <c:pt idx="4">
                  <c:v>19400</c:v>
                </c:pt>
              </c:numCache>
            </c:numRef>
          </c:val>
          <c:extLst>
            <c:ext xmlns:c16="http://schemas.microsoft.com/office/drawing/2014/chart" uri="{C3380CC4-5D6E-409C-BE32-E72D297353CC}">
              <c16:uniqueId val="{00000000-8D36-4D02-9E45-2DEF2CCBB905}"/>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8D36-4D02-9E45-2DEF2CCBB905}"/>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20.7</c:v>
                </c:pt>
                <c:pt idx="1">
                  <c:v>17.2</c:v>
                </c:pt>
                <c:pt idx="2">
                  <c:v>16</c:v>
                </c:pt>
                <c:pt idx="3">
                  <c:v>13</c:v>
                </c:pt>
                <c:pt idx="4">
                  <c:v>15.9</c:v>
                </c:pt>
              </c:numCache>
            </c:numRef>
          </c:val>
          <c:extLst>
            <c:ext xmlns:c16="http://schemas.microsoft.com/office/drawing/2014/chart" uri="{C3380CC4-5D6E-409C-BE32-E72D297353CC}">
              <c16:uniqueId val="{00000000-50B1-4942-BB74-12A6F742185C}"/>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50B1-4942-BB74-12A6F742185C}"/>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31.5</c:v>
                </c:pt>
                <c:pt idx="1">
                  <c:v>20.6</c:v>
                </c:pt>
                <c:pt idx="2">
                  <c:v>45.9</c:v>
                </c:pt>
                <c:pt idx="3">
                  <c:v>34.700000000000003</c:v>
                </c:pt>
                <c:pt idx="4">
                  <c:v>30</c:v>
                </c:pt>
              </c:numCache>
            </c:numRef>
          </c:val>
          <c:extLst>
            <c:ext xmlns:c16="http://schemas.microsoft.com/office/drawing/2014/chart" uri="{C3380CC4-5D6E-409C-BE32-E72D297353CC}">
              <c16:uniqueId val="{00000000-E05F-47F5-8D42-CD154B424BB3}"/>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E05F-47F5-8D42-CD154B424BB3}"/>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141.6</c:v>
                </c:pt>
                <c:pt idx="1">
                  <c:v>115.7</c:v>
                </c:pt>
                <c:pt idx="2">
                  <c:v>93.1</c:v>
                </c:pt>
                <c:pt idx="3">
                  <c:v>57.8</c:v>
                </c:pt>
                <c:pt idx="4">
                  <c:v>0</c:v>
                </c:pt>
              </c:numCache>
            </c:numRef>
          </c:val>
          <c:extLst>
            <c:ext xmlns:c16="http://schemas.microsoft.com/office/drawing/2014/chart" uri="{C3380CC4-5D6E-409C-BE32-E72D297353CC}">
              <c16:uniqueId val="{00000000-65CB-44AE-AD35-97760948D62A}"/>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65CB-44AE-AD35-97760948D62A}"/>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23-420B-8C99-74BC87CC1F3B}"/>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23-420B-8C99-74BC87CC1F3B}"/>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18" Type="http://schemas.openxmlformats.org/officeDocument/2006/relationships/image" Target="../media/image42.emf"/><Relationship Id="rId3" Type="http://schemas.openxmlformats.org/officeDocument/2006/relationships/image" Target="../media/image27.emf"/><Relationship Id="rId21" Type="http://schemas.openxmlformats.org/officeDocument/2006/relationships/image" Target="../media/image45.emf"/><Relationship Id="rId7" Type="http://schemas.openxmlformats.org/officeDocument/2006/relationships/image" Target="../media/image31.emf"/><Relationship Id="rId12" Type="http://schemas.openxmlformats.org/officeDocument/2006/relationships/image" Target="../media/image36.emf"/><Relationship Id="rId17" Type="http://schemas.openxmlformats.org/officeDocument/2006/relationships/image" Target="../media/image41.emf"/><Relationship Id="rId2" Type="http://schemas.openxmlformats.org/officeDocument/2006/relationships/image" Target="../media/image26.emf"/><Relationship Id="rId16" Type="http://schemas.openxmlformats.org/officeDocument/2006/relationships/image" Target="../media/image40.emf"/><Relationship Id="rId20" Type="http://schemas.openxmlformats.org/officeDocument/2006/relationships/image" Target="../media/image44.emf"/><Relationship Id="rId1" Type="http://schemas.openxmlformats.org/officeDocument/2006/relationships/image" Target="../media/image25.emf"/><Relationship Id="rId6" Type="http://schemas.openxmlformats.org/officeDocument/2006/relationships/image" Target="../media/image30.emf"/><Relationship Id="rId11" Type="http://schemas.openxmlformats.org/officeDocument/2006/relationships/image" Target="../media/image35.emf"/><Relationship Id="rId24" Type="http://schemas.openxmlformats.org/officeDocument/2006/relationships/image" Target="../media/image48.emf"/><Relationship Id="rId5" Type="http://schemas.openxmlformats.org/officeDocument/2006/relationships/image" Target="../media/image29.emf"/><Relationship Id="rId15" Type="http://schemas.openxmlformats.org/officeDocument/2006/relationships/image" Target="../media/image39.emf"/><Relationship Id="rId23" Type="http://schemas.openxmlformats.org/officeDocument/2006/relationships/image" Target="../media/image47.emf"/><Relationship Id="rId10" Type="http://schemas.openxmlformats.org/officeDocument/2006/relationships/image" Target="../media/image34.emf"/><Relationship Id="rId19" Type="http://schemas.openxmlformats.org/officeDocument/2006/relationships/image" Target="../media/image43.emf"/><Relationship Id="rId4" Type="http://schemas.openxmlformats.org/officeDocument/2006/relationships/image" Target="../media/image28.emf"/><Relationship Id="rId9" Type="http://schemas.openxmlformats.org/officeDocument/2006/relationships/image" Target="../media/image33.emf"/><Relationship Id="rId14" Type="http://schemas.openxmlformats.org/officeDocument/2006/relationships/image" Target="../media/image38.emf"/><Relationship Id="rId22"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2966" y="7304213"/>
          <a:ext cx="5688086" cy="3078716"/>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42895" y="7304213"/>
          <a:ext cx="5681284" cy="3078716"/>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396020" y="7304213"/>
          <a:ext cx="5688087" cy="3078716"/>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360031" y="7304213"/>
          <a:ext cx="5690808" cy="3078716"/>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340370" y="7304213"/>
          <a:ext cx="5697611" cy="3078716"/>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0467" y="12354358"/>
          <a:ext cx="5686265" cy="269555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0467" y="15188046"/>
          <a:ext cx="5686265" cy="26674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0467" y="18010909"/>
          <a:ext cx="5686265" cy="26674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0467" y="20816455"/>
          <a:ext cx="5686265" cy="26674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0467" y="23604683"/>
          <a:ext cx="5686265" cy="26674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85423" y="12354358"/>
          <a:ext cx="5182453" cy="269555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85423" y="15188046"/>
          <a:ext cx="5182453" cy="26674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85423" y="18010909"/>
          <a:ext cx="5182453" cy="26674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85423" y="20816455"/>
          <a:ext cx="5182453" cy="26674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85423" y="23604683"/>
          <a:ext cx="5182453" cy="26674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61233" y="12354358"/>
          <a:ext cx="5191977" cy="269555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61233" y="15188046"/>
          <a:ext cx="5191977" cy="26674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61233" y="18010909"/>
          <a:ext cx="5191977" cy="26674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61233" y="20816455"/>
          <a:ext cx="5191977" cy="26674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61233" y="23604683"/>
          <a:ext cx="5191977" cy="26674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15394" y="12354358"/>
          <a:ext cx="5191978" cy="269555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15394" y="15188046"/>
          <a:ext cx="5191978" cy="26674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15394" y="18010909"/>
          <a:ext cx="5191978" cy="26674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15394" y="20816455"/>
          <a:ext cx="5191978" cy="26674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15394" y="23604683"/>
          <a:ext cx="5191978" cy="26674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627077" y="12354358"/>
          <a:ext cx="5191977" cy="269555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627077" y="15188046"/>
          <a:ext cx="5191977" cy="26674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627077" y="18010909"/>
          <a:ext cx="5191977" cy="26674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627077" y="20816455"/>
          <a:ext cx="5191977" cy="26674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627077" y="23604683"/>
          <a:ext cx="5191977" cy="26674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580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581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581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581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581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581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581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581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581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581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581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582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5821"/>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5822"/>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5823"/>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5824"/>
                </a:ext>
              </a:extLst>
            </xdr:cNvPicPr>
          </xdr:nvPicPr>
          <xdr:blipFill>
            <a:blip xmlns:r="http://schemas.openxmlformats.org/officeDocument/2006/relationships" r:embed="rId44"/>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5825"/>
                </a:ext>
              </a:extLst>
            </xdr:cNvPicPr>
          </xdr:nvPicPr>
          <xdr:blipFill>
            <a:blip xmlns:r="http://schemas.openxmlformats.org/officeDocument/2006/relationships" r:embed="rId45"/>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5826"/>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5827"/>
                </a:ext>
              </a:extLst>
            </xdr:cNvPicPr>
          </xdr:nvPicPr>
          <xdr:blipFill>
            <a:blip xmlns:r="http://schemas.openxmlformats.org/officeDocument/2006/relationships" r:embed="rId45"/>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5828"/>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5829"/>
                </a:ext>
              </a:extLst>
            </xdr:cNvPicPr>
          </xdr:nvPicPr>
          <xdr:blipFill>
            <a:blip xmlns:r="http://schemas.openxmlformats.org/officeDocument/2006/relationships" r:embed="rId46"/>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5830"/>
                </a:ext>
              </a:extLst>
            </xdr:cNvPicPr>
          </xdr:nvPicPr>
          <xdr:blipFill>
            <a:blip xmlns:r="http://schemas.openxmlformats.org/officeDocument/2006/relationships" r:embed="rId47"/>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5831"/>
                </a:ext>
              </a:extLst>
            </xdr:cNvPicPr>
          </xdr:nvPicPr>
          <xdr:blipFill>
            <a:blip xmlns:r="http://schemas.openxmlformats.org/officeDocument/2006/relationships" r:embed="rId48"/>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5832"/>
                </a:ext>
              </a:extLst>
            </xdr:cNvPicPr>
          </xdr:nvPicPr>
          <xdr:blipFill>
            <a:blip xmlns:r="http://schemas.openxmlformats.org/officeDocument/2006/relationships" r:embed="rId49"/>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5833"/>
                </a:ext>
              </a:extLst>
            </xdr:cNvPicPr>
          </xdr:nvPicPr>
          <xdr:blipFill>
            <a:blip xmlns:r="http://schemas.openxmlformats.org/officeDocument/2006/relationships" r:embed="rId50"/>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5834"/>
                </a:ext>
              </a:extLst>
            </xdr:cNvPicPr>
          </xdr:nvPicPr>
          <xdr:blipFill>
            <a:blip xmlns:r="http://schemas.openxmlformats.org/officeDocument/2006/relationships" r:embed="rId49"/>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5835"/>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5836"/>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5837"/>
                </a:ext>
              </a:extLst>
            </xdr:cNvPicPr>
          </xdr:nvPicPr>
          <xdr:blipFill>
            <a:blip xmlns:r="http://schemas.openxmlformats.org/officeDocument/2006/relationships" r:embed="rId5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5838"/>
                </a:ext>
              </a:extLst>
            </xdr:cNvPicPr>
          </xdr:nvPicPr>
          <xdr:blipFill>
            <a:blip xmlns:r="http://schemas.openxmlformats.org/officeDocument/2006/relationships" r:embed="rId52"/>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5839"/>
                </a:ext>
              </a:extLst>
            </xdr:cNvPicPr>
          </xdr:nvPicPr>
          <xdr:blipFill>
            <a:blip xmlns:r="http://schemas.openxmlformats.org/officeDocument/2006/relationships" r:embed="rId53"/>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5840"/>
                </a:ext>
              </a:extLst>
            </xdr:cNvPicPr>
          </xdr:nvPicPr>
          <xdr:blipFill>
            <a:blip xmlns:r="http://schemas.openxmlformats.org/officeDocument/2006/relationships" r:embed="rId53"/>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5841"/>
                </a:ext>
              </a:extLst>
            </xdr:cNvPicPr>
          </xdr:nvPicPr>
          <xdr:blipFill>
            <a:blip xmlns:r="http://schemas.openxmlformats.org/officeDocument/2006/relationships" r:embed="rId53"/>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5842"/>
                </a:ext>
              </a:extLst>
            </xdr:cNvPicPr>
          </xdr:nvPicPr>
          <xdr:blipFill>
            <a:blip xmlns:r="http://schemas.openxmlformats.org/officeDocument/2006/relationships" r:embed="rId53"/>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5843"/>
                </a:ext>
              </a:extLst>
            </xdr:cNvPicPr>
          </xdr:nvPicPr>
          <xdr:blipFill>
            <a:blip xmlns:r="http://schemas.openxmlformats.org/officeDocument/2006/relationships" r:embed="rId53"/>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5844"/>
                </a:ext>
              </a:extLst>
            </xdr:cNvPicPr>
          </xdr:nvPicPr>
          <xdr:blipFill>
            <a:blip xmlns:r="http://schemas.openxmlformats.org/officeDocument/2006/relationships" r:embed="rId53"/>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5845"/>
                </a:ext>
              </a:extLst>
            </xdr:cNvPicPr>
          </xdr:nvPicPr>
          <xdr:blipFill>
            <a:blip xmlns:r="http://schemas.openxmlformats.org/officeDocument/2006/relationships" r:embed="rId53"/>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5846"/>
                </a:ext>
              </a:extLst>
            </xdr:cNvPicPr>
          </xdr:nvPicPr>
          <xdr:blipFill>
            <a:blip xmlns:r="http://schemas.openxmlformats.org/officeDocument/2006/relationships" r:embed="rId53"/>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5847"/>
                </a:ext>
              </a:extLst>
            </xdr:cNvPicPr>
          </xdr:nvPicPr>
          <xdr:blipFill>
            <a:blip xmlns:r="http://schemas.openxmlformats.org/officeDocument/2006/relationships" r:embed="rId53"/>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5848"/>
                </a:ext>
              </a:extLst>
            </xdr:cNvPicPr>
          </xdr:nvPicPr>
          <xdr:blipFill>
            <a:blip xmlns:r="http://schemas.openxmlformats.org/officeDocument/2006/relationships" r:embed="rId53"/>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5849"/>
                </a:ext>
              </a:extLst>
            </xdr:cNvPicPr>
          </xdr:nvPicPr>
          <xdr:blipFill>
            <a:blip xmlns:r="http://schemas.openxmlformats.org/officeDocument/2006/relationships" r:embed="rId53"/>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5850"/>
                </a:ext>
              </a:extLst>
            </xdr:cNvPicPr>
          </xdr:nvPicPr>
          <xdr:blipFill>
            <a:blip xmlns:r="http://schemas.openxmlformats.org/officeDocument/2006/relationships" r:embed="rId53"/>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5851"/>
                </a:ext>
              </a:extLst>
            </xdr:cNvPicPr>
          </xdr:nvPicPr>
          <xdr:blipFill>
            <a:blip xmlns:r="http://schemas.openxmlformats.org/officeDocument/2006/relationships" r:embed="rId53"/>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5852"/>
                </a:ext>
              </a:extLst>
            </xdr:cNvPicPr>
          </xdr:nvPicPr>
          <xdr:blipFill>
            <a:blip xmlns:r="http://schemas.openxmlformats.org/officeDocument/2006/relationships" r:embed="rId53"/>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5853"/>
                </a:ext>
              </a:extLst>
            </xdr:cNvPicPr>
          </xdr:nvPicPr>
          <xdr:blipFill>
            <a:blip xmlns:r="http://schemas.openxmlformats.org/officeDocument/2006/relationships" r:embed="rId53"/>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5854"/>
                </a:ext>
              </a:extLst>
            </xdr:cNvPicPr>
          </xdr:nvPicPr>
          <xdr:blipFill>
            <a:blip xmlns:r="http://schemas.openxmlformats.org/officeDocument/2006/relationships" r:embed="rId53"/>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5855"/>
                </a:ext>
              </a:extLst>
            </xdr:cNvPicPr>
          </xdr:nvPicPr>
          <xdr:blipFill>
            <a:blip xmlns:r="http://schemas.openxmlformats.org/officeDocument/2006/relationships" r:embed="rId54"/>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5856"/>
                </a:ext>
              </a:extLst>
            </xdr:cNvPicPr>
          </xdr:nvPicPr>
          <xdr:blipFill>
            <a:blip xmlns:r="http://schemas.openxmlformats.org/officeDocument/2006/relationships" r:embed="rId54"/>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zoomScale="40" zoomScaleNormal="40" workbookViewId="0">
      <selection activeCell="B7" sqref="B7:E7"/>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愛媛県　伊方町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267</v>
      </c>
      <c r="T3" s="132"/>
      <c r="U3" s="132"/>
      <c r="V3" s="132"/>
      <c r="W3" s="132"/>
      <c r="X3" s="132"/>
      <c r="Y3" s="132"/>
      <c r="Z3" s="132"/>
      <c r="AA3" s="132"/>
      <c r="AB3" s="132"/>
      <c r="AC3" s="132"/>
      <c r="AD3" s="132"/>
      <c r="AE3" s="132"/>
      <c r="AF3" s="132"/>
      <c r="AG3" s="132"/>
      <c r="AH3" s="133"/>
      <c r="AI3" s="1"/>
      <c r="AJ3" s="1"/>
      <c r="AK3" s="118" t="s">
        <v>268</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131</v>
      </c>
      <c r="G7" s="146"/>
      <c r="H7" s="146"/>
      <c r="I7" s="146"/>
      <c r="J7" s="147" t="s">
        <v>131</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266</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19</v>
      </c>
      <c r="C11" s="113"/>
      <c r="D11" s="113"/>
      <c r="E11" s="113"/>
      <c r="F11" s="158" t="str">
        <f>データ!B10</f>
        <v>H27</v>
      </c>
      <c r="G11" s="159"/>
      <c r="H11" s="158" t="str">
        <f>データ!C10</f>
        <v>H28</v>
      </c>
      <c r="I11" s="159"/>
      <c r="J11" s="158" t="str">
        <f>データ!D10</f>
        <v>H29</v>
      </c>
      <c r="K11" s="159"/>
      <c r="L11" s="158" t="str">
        <f>データ!E10</f>
        <v>H30</v>
      </c>
      <c r="M11" s="159"/>
      <c r="N11" s="158" t="str">
        <f>データ!F10</f>
        <v>R01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20</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21</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22</v>
      </c>
      <c r="C14" s="164"/>
      <c r="D14" s="164"/>
      <c r="E14" s="165"/>
      <c r="F14" s="161">
        <f>データ!AG6</f>
        <v>3087</v>
      </c>
      <c r="G14" s="162"/>
      <c r="H14" s="161">
        <f>データ!AH6</f>
        <v>2559</v>
      </c>
      <c r="I14" s="162"/>
      <c r="J14" s="161">
        <f>データ!AI6</f>
        <v>2384</v>
      </c>
      <c r="K14" s="162"/>
      <c r="L14" s="161">
        <f>データ!AJ6</f>
        <v>1935</v>
      </c>
      <c r="M14" s="162"/>
      <c r="N14" s="150">
        <f>データ!AK6</f>
        <v>2371</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23</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24</v>
      </c>
      <c r="C16" s="175"/>
      <c r="D16" s="175"/>
      <c r="E16" s="176"/>
      <c r="F16" s="177">
        <f>データ!AQ6</f>
        <v>3087</v>
      </c>
      <c r="G16" s="177"/>
      <c r="H16" s="177">
        <f>データ!AR6</f>
        <v>2559</v>
      </c>
      <c r="I16" s="177"/>
      <c r="J16" s="177">
        <f>データ!AS6</f>
        <v>2384</v>
      </c>
      <c r="K16" s="177"/>
      <c r="L16" s="177">
        <f>データ!AT6</f>
        <v>1935</v>
      </c>
      <c r="M16" s="177"/>
      <c r="N16" s="166">
        <f>データ!AU6</f>
        <v>2371</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25</v>
      </c>
      <c r="G18" s="113"/>
      <c r="H18" s="113"/>
      <c r="I18" s="113" t="s">
        <v>26</v>
      </c>
      <c r="J18" s="113"/>
      <c r="K18" s="113"/>
      <c r="L18" s="113" t="s">
        <v>24</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27</v>
      </c>
      <c r="C19" s="175"/>
      <c r="D19" s="175"/>
      <c r="E19" s="176"/>
      <c r="F19" s="180" t="str">
        <f>データ!AV6</f>
        <v>-</v>
      </c>
      <c r="G19" s="180"/>
      <c r="H19" s="180"/>
      <c r="I19" s="180">
        <f>データ!AW6</f>
        <v>44385</v>
      </c>
      <c r="J19" s="180"/>
      <c r="K19" s="180"/>
      <c r="L19" s="180">
        <f>データ!AX6</f>
        <v>44385</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30</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269</v>
      </c>
      <c r="AL40" s="119"/>
      <c r="AM40" s="119"/>
      <c r="AN40" s="119"/>
      <c r="AO40" s="119"/>
      <c r="AP40" s="119"/>
      <c r="AQ40" s="120"/>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33</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270</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（最大出力合計1,700kW）</v>
      </c>
      <c r="D123" s="5" t="str">
        <f>データ!EX9</f>
        <v>（最大出力合計-kW）</v>
      </c>
      <c r="E123" s="5" t="str">
        <f>データ!GW9</f>
        <v>（最大出力合計-kW）</v>
      </c>
      <c r="F123" s="5" t="str">
        <f>データ!IV9</f>
        <v>（最大出力合計1,700kW）</v>
      </c>
      <c r="G123" s="5" t="str">
        <f>データ!KU9</f>
        <v>（最大出力合計-kW）</v>
      </c>
    </row>
  </sheetData>
  <sheetProtection algorithmName="SHA-512" hashValue="609Q5DOzjGEY51pU5woRmOyfAuq6CLq3+6zapwm7qoMWHPcvRFDWfO8htK/kf8Qc2thI5OIqBFoC7X2MhCbftA==" saltValue="+1XZ682yfjRJNTGtJxmpgA=="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horizontalDpi="4294967294"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76</v>
      </c>
      <c r="MZ4" s="54"/>
      <c r="NA4" s="54"/>
      <c r="NB4" s="58"/>
      <c r="NC4" s="53" t="s">
        <v>39</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81" x14ac:dyDescent="0.15">
      <c r="A6" s="49" t="s">
        <v>118</v>
      </c>
      <c r="B6" s="67" t="str">
        <f>B7</f>
        <v>2019</v>
      </c>
      <c r="C6" s="67" t="str">
        <f t="shared" ref="C6:AX6" si="6">C7</f>
        <v>384429</v>
      </c>
      <c r="D6" s="67" t="str">
        <f t="shared" si="6"/>
        <v>47</v>
      </c>
      <c r="E6" s="67" t="str">
        <f t="shared" si="6"/>
        <v>04</v>
      </c>
      <c r="F6" s="67" t="str">
        <f t="shared" si="6"/>
        <v>0</v>
      </c>
      <c r="G6" s="67" t="str">
        <f t="shared" si="6"/>
        <v>000</v>
      </c>
      <c r="H6" s="67" t="str">
        <f t="shared" si="6"/>
        <v>愛媛県　伊方町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令和7年6月30日　伊方町風力発電所</v>
      </c>
      <c r="S6" s="71" t="str">
        <f t="shared" si="6"/>
        <v>令和7年6月30日　伊方町風力発電所</v>
      </c>
      <c r="T6" s="67" t="str">
        <f t="shared" si="6"/>
        <v>無</v>
      </c>
      <c r="U6" s="71" t="str">
        <f t="shared" si="6"/>
        <v>四国電力株式会社　送配電カンパニー宇和島支社八幡浜事業所</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3087</v>
      </c>
      <c r="AH6" s="69">
        <f t="shared" si="6"/>
        <v>2559</v>
      </c>
      <c r="AI6" s="69">
        <f t="shared" si="6"/>
        <v>2384</v>
      </c>
      <c r="AJ6" s="69">
        <f t="shared" si="6"/>
        <v>1935</v>
      </c>
      <c r="AK6" s="69">
        <f t="shared" si="6"/>
        <v>2371</v>
      </c>
      <c r="AL6" s="69" t="str">
        <f t="shared" si="6"/>
        <v>-</v>
      </c>
      <c r="AM6" s="69" t="str">
        <f t="shared" si="6"/>
        <v>-</v>
      </c>
      <c r="AN6" s="69" t="str">
        <f t="shared" si="6"/>
        <v>-</v>
      </c>
      <c r="AO6" s="69" t="str">
        <f t="shared" si="6"/>
        <v>-</v>
      </c>
      <c r="AP6" s="69" t="str">
        <f t="shared" si="6"/>
        <v>-</v>
      </c>
      <c r="AQ6" s="69">
        <f t="shared" si="6"/>
        <v>3087</v>
      </c>
      <c r="AR6" s="69">
        <f t="shared" si="6"/>
        <v>2559</v>
      </c>
      <c r="AS6" s="69">
        <f t="shared" si="6"/>
        <v>2384</v>
      </c>
      <c r="AT6" s="69">
        <f t="shared" si="6"/>
        <v>1935</v>
      </c>
      <c r="AU6" s="69">
        <f t="shared" si="6"/>
        <v>2371</v>
      </c>
      <c r="AV6" s="69" t="str">
        <f t="shared" si="6"/>
        <v>-</v>
      </c>
      <c r="AW6" s="69">
        <f t="shared" si="6"/>
        <v>44385</v>
      </c>
      <c r="AX6" s="69">
        <f t="shared" si="6"/>
        <v>44385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81"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v>1</v>
      </c>
      <c r="P7" s="80" t="s">
        <v>130</v>
      </c>
      <c r="Q7" s="80" t="s">
        <v>130</v>
      </c>
      <c r="R7" s="81" t="s">
        <v>131</v>
      </c>
      <c r="S7" s="81" t="s">
        <v>131</v>
      </c>
      <c r="T7" s="82" t="s">
        <v>132</v>
      </c>
      <c r="U7" s="81" t="s">
        <v>133</v>
      </c>
      <c r="V7" s="78" t="s">
        <v>130</v>
      </c>
      <c r="W7" s="80" t="s">
        <v>130</v>
      </c>
      <c r="X7" s="80" t="s">
        <v>130</v>
      </c>
      <c r="Y7" s="80" t="s">
        <v>130</v>
      </c>
      <c r="Z7" s="80" t="s">
        <v>130</v>
      </c>
      <c r="AA7" s="80" t="s">
        <v>130</v>
      </c>
      <c r="AB7" s="80" t="s">
        <v>130</v>
      </c>
      <c r="AC7" s="80" t="s">
        <v>130</v>
      </c>
      <c r="AD7" s="80" t="s">
        <v>130</v>
      </c>
      <c r="AE7" s="80" t="s">
        <v>130</v>
      </c>
      <c r="AF7" s="80" t="s">
        <v>130</v>
      </c>
      <c r="AG7" s="80">
        <v>3087</v>
      </c>
      <c r="AH7" s="80">
        <v>2559</v>
      </c>
      <c r="AI7" s="80">
        <v>2384</v>
      </c>
      <c r="AJ7" s="80">
        <v>1935</v>
      </c>
      <c r="AK7" s="80">
        <v>2371</v>
      </c>
      <c r="AL7" s="80" t="s">
        <v>130</v>
      </c>
      <c r="AM7" s="80" t="s">
        <v>130</v>
      </c>
      <c r="AN7" s="80" t="s">
        <v>130</v>
      </c>
      <c r="AO7" s="80" t="s">
        <v>130</v>
      </c>
      <c r="AP7" s="80" t="s">
        <v>130</v>
      </c>
      <c r="AQ7" s="80">
        <v>3087</v>
      </c>
      <c r="AR7" s="80">
        <v>2559</v>
      </c>
      <c r="AS7" s="80">
        <v>2384</v>
      </c>
      <c r="AT7" s="80">
        <v>1935</v>
      </c>
      <c r="AU7" s="80">
        <v>2371</v>
      </c>
      <c r="AV7" s="80" t="s">
        <v>130</v>
      </c>
      <c r="AW7" s="80">
        <v>44385</v>
      </c>
      <c r="AX7" s="80">
        <v>44385</v>
      </c>
      <c r="AY7" s="83">
        <v>117.3</v>
      </c>
      <c r="AZ7" s="83">
        <v>116.7</v>
      </c>
      <c r="BA7" s="83">
        <v>82.8</v>
      </c>
      <c r="BB7" s="83">
        <v>77.099999999999994</v>
      </c>
      <c r="BC7" s="83">
        <v>93.4</v>
      </c>
      <c r="BD7" s="83">
        <v>118.8</v>
      </c>
      <c r="BE7" s="83">
        <v>88.8</v>
      </c>
      <c r="BF7" s="83">
        <v>121.3</v>
      </c>
      <c r="BG7" s="83">
        <v>123.2</v>
      </c>
      <c r="BH7" s="83">
        <v>134.69999999999999</v>
      </c>
      <c r="BI7" s="83">
        <v>100</v>
      </c>
      <c r="BJ7" s="83">
        <v>205.5</v>
      </c>
      <c r="BK7" s="83">
        <v>216.7</v>
      </c>
      <c r="BL7" s="83">
        <v>136.1</v>
      </c>
      <c r="BM7" s="83">
        <v>140.1</v>
      </c>
      <c r="BN7" s="83">
        <v>166.4</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17237.099999999999</v>
      </c>
      <c r="CG7" s="83">
        <v>19337.2</v>
      </c>
      <c r="CH7" s="83">
        <v>24434.1</v>
      </c>
      <c r="CI7" s="83">
        <v>26231</v>
      </c>
      <c r="CJ7" s="83">
        <v>21934.6</v>
      </c>
      <c r="CK7" s="83">
        <v>18815.8</v>
      </c>
      <c r="CL7" s="83">
        <v>22847.9</v>
      </c>
      <c r="CM7" s="83">
        <v>19199</v>
      </c>
      <c r="CN7" s="83">
        <v>19830.400000000001</v>
      </c>
      <c r="CO7" s="83">
        <v>19066.3</v>
      </c>
      <c r="CP7" s="80">
        <v>32065</v>
      </c>
      <c r="CQ7" s="80">
        <v>31117</v>
      </c>
      <c r="CR7" s="80">
        <v>12812</v>
      </c>
      <c r="CS7" s="80">
        <v>11217</v>
      </c>
      <c r="CT7" s="80">
        <v>19400</v>
      </c>
      <c r="CU7" s="80">
        <v>37685</v>
      </c>
      <c r="CV7" s="80">
        <v>2390</v>
      </c>
      <c r="CW7" s="80">
        <v>32739</v>
      </c>
      <c r="CX7" s="80">
        <v>34140</v>
      </c>
      <c r="CY7" s="80">
        <v>33434</v>
      </c>
      <c r="CZ7" s="80">
        <v>1700</v>
      </c>
      <c r="DA7" s="83">
        <v>20.7</v>
      </c>
      <c r="DB7" s="83">
        <v>17.2</v>
      </c>
      <c r="DC7" s="83">
        <v>16</v>
      </c>
      <c r="DD7" s="83">
        <v>13</v>
      </c>
      <c r="DE7" s="83">
        <v>15.9</v>
      </c>
      <c r="DF7" s="83">
        <v>32.4</v>
      </c>
      <c r="DG7" s="83">
        <v>36.4</v>
      </c>
      <c r="DH7" s="83">
        <v>31.6</v>
      </c>
      <c r="DI7" s="83">
        <v>31.6</v>
      </c>
      <c r="DJ7" s="83">
        <v>30.1</v>
      </c>
      <c r="DK7" s="83">
        <v>31.5</v>
      </c>
      <c r="DL7" s="83">
        <v>20.6</v>
      </c>
      <c r="DM7" s="83">
        <v>45.9</v>
      </c>
      <c r="DN7" s="83">
        <v>34.700000000000003</v>
      </c>
      <c r="DO7" s="83">
        <v>30</v>
      </c>
      <c r="DP7" s="83">
        <v>10.1</v>
      </c>
      <c r="DQ7" s="83">
        <v>8.3000000000000007</v>
      </c>
      <c r="DR7" s="83">
        <v>7.1</v>
      </c>
      <c r="DS7" s="83">
        <v>7.3</v>
      </c>
      <c r="DT7" s="83">
        <v>5.4</v>
      </c>
      <c r="DU7" s="83">
        <v>141.6</v>
      </c>
      <c r="DV7" s="83">
        <v>115.7</v>
      </c>
      <c r="DW7" s="83">
        <v>93.1</v>
      </c>
      <c r="DX7" s="83">
        <v>57.8</v>
      </c>
      <c r="DY7" s="83">
        <v>0</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100</v>
      </c>
      <c r="EP7" s="83">
        <v>100</v>
      </c>
      <c r="EQ7" s="83">
        <v>100</v>
      </c>
      <c r="ER7" s="83">
        <v>0</v>
      </c>
      <c r="ES7" s="83">
        <v>100</v>
      </c>
      <c r="ET7" s="83">
        <v>71</v>
      </c>
      <c r="EU7" s="83">
        <v>74.2</v>
      </c>
      <c r="EV7" s="83">
        <v>86.8</v>
      </c>
      <c r="EW7" s="83">
        <v>82.8</v>
      </c>
      <c r="EX7" s="83">
        <v>82.6</v>
      </c>
      <c r="EY7" s="80" t="s">
        <v>130</v>
      </c>
      <c r="EZ7" s="83" t="s">
        <v>130</v>
      </c>
      <c r="FA7" s="83" t="s">
        <v>130</v>
      </c>
      <c r="FB7" s="83" t="s">
        <v>130</v>
      </c>
      <c r="FC7" s="83" t="s">
        <v>130</v>
      </c>
      <c r="FD7" s="83" t="s">
        <v>130</v>
      </c>
      <c r="FE7" s="83">
        <v>61.8</v>
      </c>
      <c r="FF7" s="83">
        <v>61.6</v>
      </c>
      <c r="FG7" s="83">
        <v>57.7</v>
      </c>
      <c r="FH7" s="83">
        <v>57.6</v>
      </c>
      <c r="FI7" s="83">
        <v>60.4</v>
      </c>
      <c r="FJ7" s="83" t="s">
        <v>130</v>
      </c>
      <c r="FK7" s="83" t="s">
        <v>130</v>
      </c>
      <c r="FL7" s="83" t="s">
        <v>130</v>
      </c>
      <c r="FM7" s="83" t="s">
        <v>130</v>
      </c>
      <c r="FN7" s="83" t="s">
        <v>130</v>
      </c>
      <c r="FO7" s="83">
        <v>8.6999999999999993</v>
      </c>
      <c r="FP7" s="83">
        <v>6.4</v>
      </c>
      <c r="FQ7" s="83">
        <v>5.4</v>
      </c>
      <c r="FR7" s="83">
        <v>8.6999999999999993</v>
      </c>
      <c r="FS7" s="83">
        <v>16.5</v>
      </c>
      <c r="FT7" s="83" t="s">
        <v>130</v>
      </c>
      <c r="FU7" s="83" t="s">
        <v>130</v>
      </c>
      <c r="FV7" s="83" t="s">
        <v>130</v>
      </c>
      <c r="FW7" s="83" t="s">
        <v>130</v>
      </c>
      <c r="FX7" s="83" t="s">
        <v>130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v>1700</v>
      </c>
      <c r="IX7" s="83">
        <v>20.7</v>
      </c>
      <c r="IY7" s="83">
        <v>17.2</v>
      </c>
      <c r="IZ7" s="83">
        <v>16</v>
      </c>
      <c r="JA7" s="83">
        <v>13</v>
      </c>
      <c r="JB7" s="83">
        <v>15.9</v>
      </c>
      <c r="JC7" s="83">
        <v>13.7</v>
      </c>
      <c r="JD7" s="83">
        <v>16.5</v>
      </c>
      <c r="JE7" s="83">
        <v>15</v>
      </c>
      <c r="JF7" s="83">
        <v>12.8</v>
      </c>
      <c r="JG7" s="83">
        <v>11.1</v>
      </c>
      <c r="JH7" s="83">
        <v>31.5</v>
      </c>
      <c r="JI7" s="83">
        <v>20.6</v>
      </c>
      <c r="JJ7" s="83">
        <v>45.9</v>
      </c>
      <c r="JK7" s="83">
        <v>34.700000000000003</v>
      </c>
      <c r="JL7" s="83">
        <v>30</v>
      </c>
      <c r="JM7" s="83">
        <v>40</v>
      </c>
      <c r="JN7" s="83">
        <v>39.700000000000003</v>
      </c>
      <c r="JO7" s="83">
        <v>37.5</v>
      </c>
      <c r="JP7" s="83">
        <v>37.299999999999997</v>
      </c>
      <c r="JQ7" s="83">
        <v>26</v>
      </c>
      <c r="JR7" s="83">
        <v>141.6</v>
      </c>
      <c r="JS7" s="83">
        <v>115.7</v>
      </c>
      <c r="JT7" s="83">
        <v>93.1</v>
      </c>
      <c r="JU7" s="83">
        <v>57.8</v>
      </c>
      <c r="JV7" s="83">
        <v>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v>100</v>
      </c>
      <c r="KM7" s="83">
        <v>100</v>
      </c>
      <c r="KN7" s="83">
        <v>100</v>
      </c>
      <c r="KO7" s="83">
        <v>0</v>
      </c>
      <c r="KP7" s="83">
        <v>100</v>
      </c>
      <c r="KQ7" s="83">
        <v>96</v>
      </c>
      <c r="KR7" s="83">
        <v>97.5</v>
      </c>
      <c r="KS7" s="83">
        <v>96.6</v>
      </c>
      <c r="KT7" s="83">
        <v>84</v>
      </c>
      <c r="KU7" s="83">
        <v>95.9</v>
      </c>
      <c r="KV7" s="80" t="s">
        <v>130</v>
      </c>
      <c r="KW7" s="83" t="s">
        <v>130</v>
      </c>
      <c r="KX7" s="83" t="s">
        <v>130</v>
      </c>
      <c r="KY7" s="83" t="s">
        <v>130</v>
      </c>
      <c r="KZ7" s="83" t="s">
        <v>130</v>
      </c>
      <c r="LA7" s="83" t="s">
        <v>130</v>
      </c>
      <c r="LB7" s="83">
        <v>12</v>
      </c>
      <c r="LC7" s="83">
        <v>14.5</v>
      </c>
      <c r="LD7" s="83">
        <v>14.9</v>
      </c>
      <c r="LE7" s="83">
        <v>15.3</v>
      </c>
      <c r="LF7" s="83">
        <v>14.9</v>
      </c>
      <c r="LG7" s="83" t="s">
        <v>130</v>
      </c>
      <c r="LH7" s="83" t="s">
        <v>130</v>
      </c>
      <c r="LI7" s="83" t="s">
        <v>130</v>
      </c>
      <c r="LJ7" s="83" t="s">
        <v>130</v>
      </c>
      <c r="LK7" s="83" t="s">
        <v>130</v>
      </c>
      <c r="LL7" s="83">
        <v>0.3</v>
      </c>
      <c r="LM7" s="83">
        <v>0.3</v>
      </c>
      <c r="LN7" s="83">
        <v>0.3</v>
      </c>
      <c r="LO7" s="83">
        <v>0.7</v>
      </c>
      <c r="LP7" s="83">
        <v>0.4</v>
      </c>
      <c r="LQ7" s="83" t="s">
        <v>130</v>
      </c>
      <c r="LR7" s="83" t="s">
        <v>130</v>
      </c>
      <c r="LS7" s="83" t="s">
        <v>130</v>
      </c>
      <c r="LT7" s="83" t="s">
        <v>130</v>
      </c>
      <c r="LU7" s="83" t="s">
        <v>130</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98.1</v>
      </c>
      <c r="MQ7" s="83">
        <v>98.7</v>
      </c>
      <c r="MR7" s="83">
        <v>98.2</v>
      </c>
      <c r="MS7" s="83">
        <v>98.7</v>
      </c>
      <c r="MT7" s="83">
        <v>98.8</v>
      </c>
      <c r="MU7" s="83" t="s">
        <v>130</v>
      </c>
      <c r="MV7" s="83" t="s">
        <v>130</v>
      </c>
      <c r="MW7" s="83" t="s">
        <v>130</v>
      </c>
      <c r="MX7" s="83" t="s">
        <v>130</v>
      </c>
      <c r="MY7" s="83" t="s">
        <v>130</v>
      </c>
      <c r="MZ7" s="83" t="s">
        <v>130</v>
      </c>
      <c r="NA7" s="83" t="s">
        <v>130</v>
      </c>
      <c r="NB7" s="83" t="s">
        <v>130</v>
      </c>
      <c r="NC7" s="83">
        <v>1</v>
      </c>
      <c r="ND7" s="83">
        <v>1</v>
      </c>
      <c r="NE7" s="83">
        <v>1</v>
      </c>
      <c r="NF7" s="83">
        <v>1</v>
      </c>
      <c r="NG7" s="83" t="s">
        <v>130</v>
      </c>
      <c r="NH7" s="83" t="s">
        <v>130</v>
      </c>
      <c r="NI7" s="83" t="s">
        <v>130</v>
      </c>
      <c r="NJ7" s="83" t="s">
        <v>130</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134</v>
      </c>
      <c r="FB8" s="85"/>
      <c r="FC8" s="85"/>
      <c r="FD8" s="85"/>
      <c r="FE8" s="85"/>
      <c r="FF8" s="86"/>
      <c r="FG8" s="85"/>
      <c r="FH8" s="85"/>
      <c r="FI8" s="85" t="str">
        <f>FJ4</f>
        <v>修繕費比率（％）</v>
      </c>
      <c r="FJ8" s="85" t="b">
        <f>IF(SUM($M$6,$MU$7:$MX$7)=0,FALSE,TRUE)</f>
        <v>0</v>
      </c>
      <c r="FK8" s="87" t="s">
        <v>134</v>
      </c>
      <c r="FL8" s="85"/>
      <c r="FM8" s="85"/>
      <c r="FN8" s="85"/>
      <c r="FO8" s="85"/>
      <c r="FP8" s="85"/>
      <c r="FQ8" s="86"/>
      <c r="FR8" s="85"/>
      <c r="FS8" s="85" t="str">
        <f>FT4</f>
        <v>企業債残高対料金収入比率（％）</v>
      </c>
      <c r="FT8" s="85" t="b">
        <f>IF(SUM($M$6,$MU$7:$MX$7)=0,FALSE,TRUE)</f>
        <v>0</v>
      </c>
      <c r="FU8" s="87" t="s">
        <v>134</v>
      </c>
      <c r="FV8" s="85"/>
      <c r="FW8" s="85"/>
      <c r="FX8" s="85"/>
      <c r="FY8" s="85"/>
      <c r="FZ8" s="85"/>
      <c r="GA8" s="85"/>
      <c r="GB8" s="86"/>
      <c r="GC8" s="85" t="str">
        <f>GD4</f>
        <v>有形固定資産減価償却率（％）</v>
      </c>
      <c r="GD8" s="85" t="b">
        <v>0</v>
      </c>
      <c r="GE8" s="87" t="s">
        <v>135</v>
      </c>
      <c r="GF8" s="85"/>
      <c r="GG8" s="85"/>
      <c r="GH8" s="85"/>
      <c r="GI8" s="85"/>
      <c r="GJ8" s="85"/>
      <c r="GK8" s="85"/>
      <c r="GL8" s="85"/>
      <c r="GM8" s="85" t="str">
        <f>GN4</f>
        <v>FIT収入割合（％）</v>
      </c>
      <c r="GN8" s="85" t="b">
        <f>IF(SUM($M$6,$MU$7:$MX$7)=0,FALSE,TRUE)</f>
        <v>0</v>
      </c>
      <c r="GO8" s="87" t="s">
        <v>134</v>
      </c>
      <c r="GP8" s="85"/>
      <c r="GQ8" s="85"/>
      <c r="GR8" s="85"/>
      <c r="GS8" s="84"/>
      <c r="GT8" s="84"/>
      <c r="GU8" s="84"/>
      <c r="GV8" s="84"/>
      <c r="GW8" s="85" t="str">
        <f>GX5</f>
        <v>最大出力合計</v>
      </c>
      <c r="GX8" s="85" t="str">
        <f>GY4</f>
        <v>設備利用率（％）</v>
      </c>
      <c r="GY8" s="85" t="b">
        <f>IF(SUM($N$7,$MY$7:$NB$7)=0,FALSE,TRUE)</f>
        <v>0</v>
      </c>
      <c r="GZ8" s="87" t="s">
        <v>134</v>
      </c>
      <c r="HA8" s="85"/>
      <c r="HB8" s="85"/>
      <c r="HC8" s="85"/>
      <c r="HD8" s="85"/>
      <c r="HE8" s="86"/>
      <c r="HF8" s="85"/>
      <c r="HG8" s="85"/>
      <c r="HH8" s="85" t="str">
        <f>HI4</f>
        <v>修繕費比率（％）</v>
      </c>
      <c r="HI8" s="85" t="b">
        <f>IF(SUM($N$7,$MY$7:$NB$7)=0,FALSE,TRUE)</f>
        <v>0</v>
      </c>
      <c r="HJ8" s="87" t="s">
        <v>134</v>
      </c>
      <c r="HK8" s="85"/>
      <c r="HL8" s="85"/>
      <c r="HM8" s="85"/>
      <c r="HN8" s="85"/>
      <c r="HO8" s="85"/>
      <c r="HP8" s="86"/>
      <c r="HQ8" s="85"/>
      <c r="HR8" s="85" t="str">
        <f>HS4</f>
        <v>企業債残高対料金収入比率（％）</v>
      </c>
      <c r="HS8" s="85" t="b">
        <f>IF(SUM($N$7,$MY$7:$NB$7)=0,FALSE,TRUE)</f>
        <v>0</v>
      </c>
      <c r="HT8" s="87" t="s">
        <v>134</v>
      </c>
      <c r="HU8" s="85"/>
      <c r="HV8" s="85"/>
      <c r="HW8" s="85"/>
      <c r="HX8" s="85"/>
      <c r="HY8" s="85"/>
      <c r="HZ8" s="85"/>
      <c r="IA8" s="86"/>
      <c r="IB8" s="85" t="str">
        <f>IC4</f>
        <v>有形固定資産減価償却率（％）</v>
      </c>
      <c r="IC8" s="85" t="b">
        <v>0</v>
      </c>
      <c r="ID8" s="87" t="s">
        <v>135</v>
      </c>
      <c r="IE8" s="85"/>
      <c r="IF8" s="85"/>
      <c r="IG8" s="85"/>
      <c r="IH8" s="85"/>
      <c r="II8" s="85"/>
      <c r="IJ8" s="85"/>
      <c r="IK8" s="85"/>
      <c r="IL8" s="85" t="str">
        <f>IM4</f>
        <v>FIT収入割合（％）</v>
      </c>
      <c r="IM8" s="85" t="b">
        <f>IF(SUM($N$7,$MY$7:$NB$7)=0,FALSE,TRUE)</f>
        <v>0</v>
      </c>
      <c r="IN8" s="87" t="s">
        <v>134</v>
      </c>
      <c r="IO8" s="85"/>
      <c r="IP8" s="85"/>
      <c r="IQ8" s="85"/>
      <c r="IR8" s="84"/>
      <c r="IS8" s="84"/>
      <c r="IT8" s="84"/>
      <c r="IU8" s="84"/>
      <c r="IV8" s="85" t="str">
        <f>IW5</f>
        <v>最大出力合計</v>
      </c>
      <c r="IW8" s="85" t="str">
        <f>IX4</f>
        <v>設備利用率（％）</v>
      </c>
      <c r="IX8" s="85" t="b">
        <f>IF(SUM($O$7,$NC$7:$NF$7)=0,FALSE,TRUE)</f>
        <v>1</v>
      </c>
      <c r="IY8" s="87" t="s">
        <v>134</v>
      </c>
      <c r="IZ8" s="85"/>
      <c r="JA8" s="85"/>
      <c r="JB8" s="85"/>
      <c r="JC8" s="85"/>
      <c r="JD8" s="86"/>
      <c r="JE8" s="85"/>
      <c r="JF8" s="85"/>
      <c r="JG8" s="85" t="str">
        <f>JH4</f>
        <v>修繕費比率（％）</v>
      </c>
      <c r="JH8" s="85" t="b">
        <f>IF(SUM($O$7,$NC$7:$NF$7)=0,FALSE,TRUE)</f>
        <v>1</v>
      </c>
      <c r="JI8" s="87" t="s">
        <v>134</v>
      </c>
      <c r="JJ8" s="85"/>
      <c r="JK8" s="85"/>
      <c r="JL8" s="85"/>
      <c r="JM8" s="85"/>
      <c r="JN8" s="85"/>
      <c r="JO8" s="86"/>
      <c r="JP8" s="85"/>
      <c r="JQ8" s="85" t="str">
        <f>JR4</f>
        <v>企業債残高対料金収入比率（％）</v>
      </c>
      <c r="JR8" s="85" t="b">
        <f>IF(SUM($O$7,$NC$7:$NF$7)=0,FALSE,TRUE)</f>
        <v>1</v>
      </c>
      <c r="JS8" s="87" t="s">
        <v>134</v>
      </c>
      <c r="JT8" s="85"/>
      <c r="JU8" s="85"/>
      <c r="JV8" s="85"/>
      <c r="JW8" s="85"/>
      <c r="JX8" s="85"/>
      <c r="JY8" s="85"/>
      <c r="JZ8" s="86"/>
      <c r="KA8" s="85" t="str">
        <f>KB4</f>
        <v>有形固定資産減価償却率（％）</v>
      </c>
      <c r="KB8" s="85" t="b">
        <v>0</v>
      </c>
      <c r="KC8" s="87" t="s">
        <v>135</v>
      </c>
      <c r="KD8" s="85"/>
      <c r="KE8" s="85"/>
      <c r="KF8" s="85"/>
      <c r="KG8" s="85"/>
      <c r="KH8" s="85"/>
      <c r="KI8" s="85"/>
      <c r="KJ8" s="85"/>
      <c r="KK8" s="85" t="str">
        <f>KL4</f>
        <v>FIT収入割合（％）</v>
      </c>
      <c r="KL8" s="85" t="b">
        <f>IF(SUM($O$7,$NC$7:$NF$7)=0,FALSE,TRUE)</f>
        <v>1</v>
      </c>
      <c r="KM8" s="87" t="s">
        <v>134</v>
      </c>
      <c r="KN8" s="85"/>
      <c r="KO8" s="85"/>
      <c r="KP8" s="85"/>
      <c r="KQ8" s="84"/>
      <c r="KR8" s="84"/>
      <c r="KS8" s="84"/>
      <c r="KT8" s="84"/>
      <c r="KU8" s="85" t="str">
        <f>KV5</f>
        <v>最大出力合計</v>
      </c>
      <c r="KV8" s="85" t="str">
        <f>KW4</f>
        <v>設備利用率（％）</v>
      </c>
      <c r="KW8" s="85" t="b">
        <f>IF(SUM($P$7,$NG$7:$NJ$7)=0,FALSE,TRUE)</f>
        <v>0</v>
      </c>
      <c r="KX8" s="87" t="s">
        <v>134</v>
      </c>
      <c r="KY8" s="85"/>
      <c r="KZ8" s="85"/>
      <c r="LA8" s="85"/>
      <c r="LB8" s="85"/>
      <c r="LC8" s="86"/>
      <c r="LD8" s="85"/>
      <c r="LE8" s="85"/>
      <c r="LF8" s="85" t="str">
        <f>LG4</f>
        <v>修繕費比率（％）</v>
      </c>
      <c r="LG8" s="85" t="b">
        <f>IF(SUM($P$7,$NG$7:$NJ$7)=0,FALSE,TRUE)</f>
        <v>0</v>
      </c>
      <c r="LH8" s="87" t="s">
        <v>134</v>
      </c>
      <c r="LI8" s="85"/>
      <c r="LJ8" s="85"/>
      <c r="LK8" s="85"/>
      <c r="LL8" s="85"/>
      <c r="LM8" s="85"/>
      <c r="LN8" s="86"/>
      <c r="LO8" s="85"/>
      <c r="LP8" s="85" t="str">
        <f>LQ4</f>
        <v>企業債残高対料金収入比率（％）</v>
      </c>
      <c r="LQ8" s="85" t="b">
        <f>IF(SUM($P$7,$NG$7:$NJ$7)=0,FALSE,TRUE)</f>
        <v>0</v>
      </c>
      <c r="LR8" s="87" t="s">
        <v>134</v>
      </c>
      <c r="LS8" s="85"/>
      <c r="LT8" s="85"/>
      <c r="LU8" s="85"/>
      <c r="LV8" s="85"/>
      <c r="LW8" s="85"/>
      <c r="LX8" s="85"/>
      <c r="LY8" s="86"/>
      <c r="LZ8" s="85" t="str">
        <f>MA4</f>
        <v>有形固定資産減価償却率（％）</v>
      </c>
      <c r="MA8" s="85" t="b">
        <v>0</v>
      </c>
      <c r="MB8" s="87" t="s">
        <v>135</v>
      </c>
      <c r="MC8" s="85"/>
      <c r="MD8" s="85"/>
      <c r="ME8" s="85"/>
      <c r="MF8" s="85"/>
      <c r="MG8" s="85"/>
      <c r="MH8" s="85"/>
      <c r="MI8" s="85"/>
      <c r="MJ8" s="85" t="str">
        <f>MK4</f>
        <v>FIT収入割合（％）</v>
      </c>
      <c r="MK8" s="85" t="b">
        <f>IF(SUM($P$7,$NG$7:$NJ$7)=0,FALSE,TRUE)</f>
        <v>0</v>
      </c>
      <c r="ML8" s="87" t="s">
        <v>134</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136</v>
      </c>
      <c r="C9" s="89" t="s">
        <v>137</v>
      </c>
      <c r="D9" s="89" t="s">
        <v>138</v>
      </c>
      <c r="E9" s="89" t="s">
        <v>139</v>
      </c>
      <c r="F9" s="89" t="s">
        <v>140</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141</v>
      </c>
      <c r="AY9" s="90"/>
      <c r="AZ9" s="90"/>
      <c r="BA9" s="90"/>
      <c r="BB9" s="90"/>
      <c r="BC9" s="90"/>
      <c r="BD9" s="84"/>
      <c r="BE9" s="85"/>
      <c r="BF9" s="85"/>
      <c r="BG9" s="85"/>
      <c r="BH9" s="85"/>
      <c r="BI9" s="85" t="s">
        <v>141</v>
      </c>
      <c r="BJ9" s="90"/>
      <c r="BK9" s="90"/>
      <c r="BL9" s="90"/>
      <c r="BM9" s="90"/>
      <c r="BN9" s="90"/>
      <c r="BO9" s="84"/>
      <c r="BP9" s="85"/>
      <c r="BQ9" s="85"/>
      <c r="BR9" s="85"/>
      <c r="BS9" s="85"/>
      <c r="BT9" s="85" t="s">
        <v>141</v>
      </c>
      <c r="BU9" s="90"/>
      <c r="BV9" s="90"/>
      <c r="BW9" s="90"/>
      <c r="BX9" s="90"/>
      <c r="BY9" s="90"/>
      <c r="BZ9" s="84"/>
      <c r="CA9" s="85"/>
      <c r="CB9" s="85"/>
      <c r="CC9" s="85"/>
      <c r="CD9" s="85"/>
      <c r="CE9" s="85" t="s">
        <v>141</v>
      </c>
      <c r="CF9" s="90"/>
      <c r="CG9" s="90"/>
      <c r="CH9" s="90"/>
      <c r="CI9" s="90"/>
      <c r="CJ9" s="90"/>
      <c r="CK9" s="84"/>
      <c r="CL9" s="85"/>
      <c r="CM9" s="85"/>
      <c r="CN9" s="85"/>
      <c r="CO9" s="85" t="s">
        <v>141</v>
      </c>
      <c r="CP9" s="90"/>
      <c r="CQ9" s="90"/>
      <c r="CR9" s="90"/>
      <c r="CS9" s="90"/>
      <c r="CT9" s="90"/>
      <c r="CU9" s="85"/>
      <c r="CV9" s="84"/>
      <c r="CW9" s="85"/>
      <c r="CX9" s="85"/>
      <c r="CY9" s="91" t="str">
        <f>"（最大出力合計"&amp;TEXT(CZ7,"#,##0")&amp;"kW）"</f>
        <v>（最大出力合計1,700kW）</v>
      </c>
      <c r="CZ9" s="85" t="s">
        <v>141</v>
      </c>
      <c r="DA9" s="90"/>
      <c r="DB9" s="90"/>
      <c r="DC9" s="90"/>
      <c r="DD9" s="90"/>
      <c r="DE9" s="90"/>
      <c r="DF9" s="85"/>
      <c r="DG9" s="84"/>
      <c r="DH9" s="85"/>
      <c r="DI9" s="85"/>
      <c r="DJ9" s="85" t="s">
        <v>141</v>
      </c>
      <c r="DK9" s="90"/>
      <c r="DL9" s="90"/>
      <c r="DM9" s="90"/>
      <c r="DN9" s="90"/>
      <c r="DO9" s="90"/>
      <c r="DP9" s="85"/>
      <c r="DQ9" s="85"/>
      <c r="DR9" s="84"/>
      <c r="DS9" s="85"/>
      <c r="DT9" s="85" t="s">
        <v>141</v>
      </c>
      <c r="DU9" s="90"/>
      <c r="DV9" s="90"/>
      <c r="DW9" s="90"/>
      <c r="DX9" s="90"/>
      <c r="DY9" s="90"/>
      <c r="DZ9" s="85"/>
      <c r="EA9" s="85"/>
      <c r="EB9" s="85"/>
      <c r="EC9" s="84"/>
      <c r="ED9" s="85" t="s">
        <v>141</v>
      </c>
      <c r="EE9" s="90"/>
      <c r="EF9" s="90"/>
      <c r="EG9" s="90"/>
      <c r="EH9" s="90"/>
      <c r="EI9" s="90"/>
      <c r="EJ9" s="85"/>
      <c r="EK9" s="85"/>
      <c r="EL9" s="85"/>
      <c r="EM9" s="85"/>
      <c r="EN9" s="85" t="s">
        <v>141</v>
      </c>
      <c r="EO9" s="90"/>
      <c r="EP9" s="90"/>
      <c r="EQ9" s="90"/>
      <c r="ER9" s="90"/>
      <c r="ES9" s="90"/>
      <c r="ET9" s="84"/>
      <c r="EU9" s="84"/>
      <c r="EV9" s="84"/>
      <c r="EW9" s="84"/>
      <c r="EX9" s="91" t="str">
        <f>"（最大出力合計"&amp;TEXT(EY7,"#,##0")&amp;"kW）"</f>
        <v>（最大出力合計-kW）</v>
      </c>
      <c r="EY9" s="85" t="s">
        <v>141</v>
      </c>
      <c r="EZ9" s="90"/>
      <c r="FA9" s="90"/>
      <c r="FB9" s="90"/>
      <c r="FC9" s="90"/>
      <c r="FD9" s="90"/>
      <c r="FE9" s="85"/>
      <c r="FF9" s="84"/>
      <c r="FG9" s="85"/>
      <c r="FH9" s="85"/>
      <c r="FI9" s="85" t="s">
        <v>141</v>
      </c>
      <c r="FJ9" s="90"/>
      <c r="FK9" s="90"/>
      <c r="FL9" s="90"/>
      <c r="FM9" s="90"/>
      <c r="FN9" s="90"/>
      <c r="FO9" s="85"/>
      <c r="FP9" s="85"/>
      <c r="FQ9" s="84"/>
      <c r="FR9" s="85"/>
      <c r="FS9" s="85" t="s">
        <v>141</v>
      </c>
      <c r="FT9" s="90"/>
      <c r="FU9" s="90"/>
      <c r="FV9" s="90"/>
      <c r="FW9" s="90"/>
      <c r="FX9" s="90"/>
      <c r="FY9" s="85"/>
      <c r="FZ9" s="85"/>
      <c r="GA9" s="85"/>
      <c r="GB9" s="84"/>
      <c r="GC9" s="85" t="s">
        <v>141</v>
      </c>
      <c r="GD9" s="90"/>
      <c r="GE9" s="90"/>
      <c r="GF9" s="90"/>
      <c r="GG9" s="90"/>
      <c r="GH9" s="90"/>
      <c r="GI9" s="85"/>
      <c r="GJ9" s="85"/>
      <c r="GK9" s="85"/>
      <c r="GL9" s="85"/>
      <c r="GM9" s="85" t="s">
        <v>141</v>
      </c>
      <c r="GN9" s="90"/>
      <c r="GO9" s="90"/>
      <c r="GP9" s="90"/>
      <c r="GQ9" s="90"/>
      <c r="GR9" s="90"/>
      <c r="GS9" s="84"/>
      <c r="GT9" s="84"/>
      <c r="GU9" s="84"/>
      <c r="GV9" s="84"/>
      <c r="GW9" s="91" t="str">
        <f>"（最大出力合計"&amp;TEXT(GX7,"#,##0")&amp;"kW）"</f>
        <v>（最大出力合計-kW）</v>
      </c>
      <c r="GX9" s="85" t="s">
        <v>141</v>
      </c>
      <c r="GY9" s="90"/>
      <c r="GZ9" s="90"/>
      <c r="HA9" s="90"/>
      <c r="HB9" s="90"/>
      <c r="HC9" s="90"/>
      <c r="HD9" s="85"/>
      <c r="HE9" s="84"/>
      <c r="HF9" s="85"/>
      <c r="HG9" s="85"/>
      <c r="HH9" s="85" t="s">
        <v>141</v>
      </c>
      <c r="HI9" s="90"/>
      <c r="HJ9" s="90"/>
      <c r="HK9" s="90"/>
      <c r="HL9" s="90"/>
      <c r="HM9" s="90"/>
      <c r="HN9" s="85"/>
      <c r="HO9" s="85"/>
      <c r="HP9" s="84"/>
      <c r="HQ9" s="85"/>
      <c r="HR9" s="85" t="s">
        <v>141</v>
      </c>
      <c r="HS9" s="90"/>
      <c r="HT9" s="90"/>
      <c r="HU9" s="90"/>
      <c r="HV9" s="90"/>
      <c r="HW9" s="90"/>
      <c r="HX9" s="85"/>
      <c r="HY9" s="85"/>
      <c r="HZ9" s="85"/>
      <c r="IA9" s="84"/>
      <c r="IB9" s="85" t="s">
        <v>141</v>
      </c>
      <c r="IC9" s="90"/>
      <c r="ID9" s="90"/>
      <c r="IE9" s="90"/>
      <c r="IF9" s="90"/>
      <c r="IG9" s="90"/>
      <c r="IH9" s="85"/>
      <c r="II9" s="85"/>
      <c r="IJ9" s="85"/>
      <c r="IK9" s="85"/>
      <c r="IL9" s="85" t="s">
        <v>141</v>
      </c>
      <c r="IM9" s="90"/>
      <c r="IN9" s="90"/>
      <c r="IO9" s="90"/>
      <c r="IP9" s="90"/>
      <c r="IQ9" s="90"/>
      <c r="IR9" s="84"/>
      <c r="IS9" s="84"/>
      <c r="IT9" s="84"/>
      <c r="IU9" s="84"/>
      <c r="IV9" s="91" t="str">
        <f>"（最大出力合計"&amp;TEXT(IW7,"#,##0")&amp;"kW）"</f>
        <v>（最大出力合計1,700kW）</v>
      </c>
      <c r="IW9" s="85" t="s">
        <v>141</v>
      </c>
      <c r="IX9" s="90"/>
      <c r="IY9" s="90"/>
      <c r="IZ9" s="90"/>
      <c r="JA9" s="90"/>
      <c r="JB9" s="90"/>
      <c r="JC9" s="85"/>
      <c r="JD9" s="84"/>
      <c r="JE9" s="85"/>
      <c r="JF9" s="85"/>
      <c r="JG9" s="85" t="s">
        <v>141</v>
      </c>
      <c r="JH9" s="90"/>
      <c r="JI9" s="90"/>
      <c r="JJ9" s="90"/>
      <c r="JK9" s="90"/>
      <c r="JL9" s="90"/>
      <c r="JM9" s="85"/>
      <c r="JN9" s="85"/>
      <c r="JO9" s="84"/>
      <c r="JP9" s="85"/>
      <c r="JQ9" s="85" t="s">
        <v>141</v>
      </c>
      <c r="JR9" s="90"/>
      <c r="JS9" s="90"/>
      <c r="JT9" s="90"/>
      <c r="JU9" s="90"/>
      <c r="JV9" s="90"/>
      <c r="JW9" s="85"/>
      <c r="JX9" s="85"/>
      <c r="JY9" s="85"/>
      <c r="JZ9" s="84"/>
      <c r="KA9" s="85" t="s">
        <v>141</v>
      </c>
      <c r="KB9" s="90"/>
      <c r="KC9" s="90"/>
      <c r="KD9" s="90"/>
      <c r="KE9" s="90"/>
      <c r="KF9" s="90"/>
      <c r="KG9" s="85"/>
      <c r="KH9" s="85"/>
      <c r="KI9" s="85"/>
      <c r="KJ9" s="85"/>
      <c r="KK9" s="85" t="s">
        <v>141</v>
      </c>
      <c r="KL9" s="90"/>
      <c r="KM9" s="90"/>
      <c r="KN9" s="90"/>
      <c r="KO9" s="90"/>
      <c r="KP9" s="90"/>
      <c r="KQ9" s="84"/>
      <c r="KR9" s="84"/>
      <c r="KS9" s="84"/>
      <c r="KT9" s="84"/>
      <c r="KU9" s="91" t="str">
        <f>"（最大出力合計"&amp;TEXT(KV7,"#,##0")&amp;"kW）"</f>
        <v>（最大出力合計-kW）</v>
      </c>
      <c r="KV9" s="85" t="s">
        <v>141</v>
      </c>
      <c r="KW9" s="90"/>
      <c r="KX9" s="90"/>
      <c r="KY9" s="90"/>
      <c r="KZ9" s="90"/>
      <c r="LA9" s="90"/>
      <c r="LB9" s="85"/>
      <c r="LC9" s="84"/>
      <c r="LD9" s="85"/>
      <c r="LE9" s="85"/>
      <c r="LF9" s="85" t="s">
        <v>141</v>
      </c>
      <c r="LG9" s="90"/>
      <c r="LH9" s="90"/>
      <c r="LI9" s="90"/>
      <c r="LJ9" s="90"/>
      <c r="LK9" s="90"/>
      <c r="LL9" s="85"/>
      <c r="LM9" s="85"/>
      <c r="LN9" s="84"/>
      <c r="LO9" s="85"/>
      <c r="LP9" s="85" t="s">
        <v>141</v>
      </c>
      <c r="LQ9" s="90"/>
      <c r="LR9" s="90"/>
      <c r="LS9" s="90"/>
      <c r="LT9" s="90"/>
      <c r="LU9" s="90"/>
      <c r="LV9" s="85"/>
      <c r="LW9" s="85"/>
      <c r="LX9" s="85"/>
      <c r="LY9" s="84"/>
      <c r="LZ9" s="85" t="s">
        <v>141</v>
      </c>
      <c r="MA9" s="90"/>
      <c r="MB9" s="90"/>
      <c r="MC9" s="90"/>
      <c r="MD9" s="90"/>
      <c r="ME9" s="90"/>
      <c r="MF9" s="85"/>
      <c r="MG9" s="85"/>
      <c r="MH9" s="85"/>
      <c r="MI9" s="85"/>
      <c r="MJ9" s="85" t="s">
        <v>141</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142</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143</v>
      </c>
      <c r="AY11" s="95">
        <f>AY7</f>
        <v>117.3</v>
      </c>
      <c r="AZ11" s="95">
        <f>AZ7</f>
        <v>116.7</v>
      </c>
      <c r="BA11" s="95">
        <f>BA7</f>
        <v>82.8</v>
      </c>
      <c r="BB11" s="95">
        <f>BB7</f>
        <v>77.099999999999994</v>
      </c>
      <c r="BC11" s="95">
        <f>BC7</f>
        <v>93.4</v>
      </c>
      <c r="BD11" s="84"/>
      <c r="BE11" s="84"/>
      <c r="BF11" s="84"/>
      <c r="BG11" s="84"/>
      <c r="BH11" s="84"/>
      <c r="BI11" s="94" t="s">
        <v>144</v>
      </c>
      <c r="BJ11" s="95">
        <f>BJ7</f>
        <v>205.5</v>
      </c>
      <c r="BK11" s="95">
        <f>BK7</f>
        <v>216.7</v>
      </c>
      <c r="BL11" s="95">
        <f>BL7</f>
        <v>136.1</v>
      </c>
      <c r="BM11" s="95">
        <f>BM7</f>
        <v>140.1</v>
      </c>
      <c r="BN11" s="95">
        <f>BN7</f>
        <v>166.4</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17237.099999999999</v>
      </c>
      <c r="CG11" s="95">
        <f>CG7</f>
        <v>19337.2</v>
      </c>
      <c r="CH11" s="95">
        <f>CH7</f>
        <v>24434.1</v>
      </c>
      <c r="CI11" s="95">
        <f>CI7</f>
        <v>26231</v>
      </c>
      <c r="CJ11" s="95">
        <f>CJ7</f>
        <v>21934.6</v>
      </c>
      <c r="CK11" s="84"/>
      <c r="CL11" s="84"/>
      <c r="CM11" s="84"/>
      <c r="CN11" s="84"/>
      <c r="CO11" s="94" t="s">
        <v>144</v>
      </c>
      <c r="CP11" s="96">
        <f>CP7</f>
        <v>32065</v>
      </c>
      <c r="CQ11" s="96">
        <f>CQ7</f>
        <v>31117</v>
      </c>
      <c r="CR11" s="96">
        <f>CR7</f>
        <v>12812</v>
      </c>
      <c r="CS11" s="96">
        <f>CS7</f>
        <v>11217</v>
      </c>
      <c r="CT11" s="96">
        <f>CT7</f>
        <v>19400</v>
      </c>
      <c r="CU11" s="84"/>
      <c r="CV11" s="84"/>
      <c r="CW11" s="84"/>
      <c r="CX11" s="84"/>
      <c r="CY11" s="84"/>
      <c r="CZ11" s="94" t="s">
        <v>145</v>
      </c>
      <c r="DA11" s="95">
        <f>DA7</f>
        <v>20.7</v>
      </c>
      <c r="DB11" s="95">
        <f>DB7</f>
        <v>17.2</v>
      </c>
      <c r="DC11" s="95">
        <f>DC7</f>
        <v>16</v>
      </c>
      <c r="DD11" s="95">
        <f>DD7</f>
        <v>13</v>
      </c>
      <c r="DE11" s="95">
        <f>DE7</f>
        <v>15.9</v>
      </c>
      <c r="DF11" s="84"/>
      <c r="DG11" s="84"/>
      <c r="DH11" s="84"/>
      <c r="DI11" s="84"/>
      <c r="DJ11" s="94" t="s">
        <v>144</v>
      </c>
      <c r="DK11" s="95">
        <f>DK7</f>
        <v>31.5</v>
      </c>
      <c r="DL11" s="95">
        <f>DL7</f>
        <v>20.6</v>
      </c>
      <c r="DM11" s="95">
        <f>DM7</f>
        <v>45.9</v>
      </c>
      <c r="DN11" s="95">
        <f>DN7</f>
        <v>34.700000000000003</v>
      </c>
      <c r="DO11" s="95">
        <f>DO7</f>
        <v>30</v>
      </c>
      <c r="DP11" s="84"/>
      <c r="DQ11" s="84"/>
      <c r="DR11" s="84"/>
      <c r="DS11" s="84"/>
      <c r="DT11" s="94" t="s">
        <v>144</v>
      </c>
      <c r="DU11" s="95">
        <f>DU7</f>
        <v>141.6</v>
      </c>
      <c r="DV11" s="95">
        <f>DV7</f>
        <v>115.7</v>
      </c>
      <c r="DW11" s="95">
        <f>DW7</f>
        <v>93.1</v>
      </c>
      <c r="DX11" s="95">
        <f>DX7</f>
        <v>57.8</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f>EO7</f>
        <v>100</v>
      </c>
      <c r="EP11" s="95">
        <f>EP7</f>
        <v>100</v>
      </c>
      <c r="EQ11" s="95">
        <f>EQ7</f>
        <v>100</v>
      </c>
      <c r="ER11" s="95">
        <f>ER7</f>
        <v>0</v>
      </c>
      <c r="ES11" s="95">
        <f>ES7</f>
        <v>100</v>
      </c>
      <c r="ET11" s="84"/>
      <c r="EU11" s="84"/>
      <c r="EV11" s="84"/>
      <c r="EW11" s="84"/>
      <c r="EX11" s="84"/>
      <c r="EY11" s="94" t="s">
        <v>144</v>
      </c>
      <c r="EZ11" s="95" t="str">
        <f>EZ7</f>
        <v>-</v>
      </c>
      <c r="FA11" s="95" t="str">
        <f>FA7</f>
        <v>-</v>
      </c>
      <c r="FB11" s="95" t="str">
        <f>FB7</f>
        <v>-</v>
      </c>
      <c r="FC11" s="95" t="str">
        <f>FC7</f>
        <v>-</v>
      </c>
      <c r="FD11" s="95" t="str">
        <f>FD7</f>
        <v>-</v>
      </c>
      <c r="FE11" s="84"/>
      <c r="FF11" s="84"/>
      <c r="FG11" s="84"/>
      <c r="FH11" s="84"/>
      <c r="FI11" s="94" t="s">
        <v>144</v>
      </c>
      <c r="FJ11" s="95" t="str">
        <f>FJ7</f>
        <v>-</v>
      </c>
      <c r="FK11" s="95" t="str">
        <f>FK7</f>
        <v>-</v>
      </c>
      <c r="FL11" s="95" t="str">
        <f>FL7</f>
        <v>-</v>
      </c>
      <c r="FM11" s="95" t="str">
        <f>FM7</f>
        <v>-</v>
      </c>
      <c r="FN11" s="95" t="str">
        <f>FN7</f>
        <v>-</v>
      </c>
      <c r="FO11" s="84"/>
      <c r="FP11" s="84"/>
      <c r="FQ11" s="84"/>
      <c r="FR11" s="84"/>
      <c r="FS11" s="94" t="s">
        <v>144</v>
      </c>
      <c r="FT11" s="95" t="str">
        <f>FT7</f>
        <v>-</v>
      </c>
      <c r="FU11" s="95" t="str">
        <f>FU7</f>
        <v>-</v>
      </c>
      <c r="FV11" s="95" t="str">
        <f>FV7</f>
        <v>-</v>
      </c>
      <c r="FW11" s="95" t="str">
        <f>FW7</f>
        <v>-</v>
      </c>
      <c r="FX11" s="95" t="str">
        <f>FX7</f>
        <v>-</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t="str">
        <f>GN7</f>
        <v>-</v>
      </c>
      <c r="GO11" s="95" t="str">
        <f>GO7</f>
        <v>-</v>
      </c>
      <c r="GP11" s="95" t="str">
        <f>GP7</f>
        <v>-</v>
      </c>
      <c r="GQ11" s="95" t="str">
        <f>GQ7</f>
        <v>-</v>
      </c>
      <c r="GR11" s="95" t="str">
        <f>GR7</f>
        <v>-</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f>IX7</f>
        <v>20.7</v>
      </c>
      <c r="IY11" s="95">
        <f>IY7</f>
        <v>17.2</v>
      </c>
      <c r="IZ11" s="95">
        <f>IZ7</f>
        <v>16</v>
      </c>
      <c r="JA11" s="95">
        <f>JA7</f>
        <v>13</v>
      </c>
      <c r="JB11" s="95">
        <f>JB7</f>
        <v>15.9</v>
      </c>
      <c r="JC11" s="84"/>
      <c r="JD11" s="84"/>
      <c r="JE11" s="84"/>
      <c r="JF11" s="84"/>
      <c r="JG11" s="94" t="s">
        <v>144</v>
      </c>
      <c r="JH11" s="95">
        <f>JH7</f>
        <v>31.5</v>
      </c>
      <c r="JI11" s="95">
        <f>JI7</f>
        <v>20.6</v>
      </c>
      <c r="JJ11" s="95">
        <f>JJ7</f>
        <v>45.9</v>
      </c>
      <c r="JK11" s="95">
        <f>JK7</f>
        <v>34.700000000000003</v>
      </c>
      <c r="JL11" s="95">
        <f>JL7</f>
        <v>30</v>
      </c>
      <c r="JM11" s="84"/>
      <c r="JN11" s="84"/>
      <c r="JO11" s="84"/>
      <c r="JP11" s="84"/>
      <c r="JQ11" s="94" t="s">
        <v>144</v>
      </c>
      <c r="JR11" s="95">
        <f>JR7</f>
        <v>141.6</v>
      </c>
      <c r="JS11" s="95">
        <f>JS7</f>
        <v>115.7</v>
      </c>
      <c r="JT11" s="95">
        <f>JT7</f>
        <v>93.1</v>
      </c>
      <c r="JU11" s="95">
        <f>JU7</f>
        <v>57.8</v>
      </c>
      <c r="JV11" s="95">
        <f>JV7</f>
        <v>0</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144</v>
      </c>
      <c r="KL11" s="95">
        <f>KL7</f>
        <v>100</v>
      </c>
      <c r="KM11" s="95">
        <f>KM7</f>
        <v>100</v>
      </c>
      <c r="KN11" s="95">
        <f>KN7</f>
        <v>100</v>
      </c>
      <c r="KO11" s="95">
        <f>KO7</f>
        <v>0</v>
      </c>
      <c r="KP11" s="95">
        <f>KP7</f>
        <v>100</v>
      </c>
      <c r="KQ11" s="84"/>
      <c r="KR11" s="84"/>
      <c r="KS11" s="84"/>
      <c r="KT11" s="84"/>
      <c r="KU11" s="84"/>
      <c r="KV11" s="94" t="s">
        <v>145</v>
      </c>
      <c r="KW11" s="95" t="str">
        <f>KW7</f>
        <v>-</v>
      </c>
      <c r="KX11" s="95" t="str">
        <f>KX7</f>
        <v>-</v>
      </c>
      <c r="KY11" s="95" t="str">
        <f>KY7</f>
        <v>-</v>
      </c>
      <c r="KZ11" s="95" t="str">
        <f>KZ7</f>
        <v>-</v>
      </c>
      <c r="LA11" s="95" t="str">
        <f>LA7</f>
        <v>-</v>
      </c>
      <c r="LB11" s="84"/>
      <c r="LC11" s="84"/>
      <c r="LD11" s="84"/>
      <c r="LE11" s="84"/>
      <c r="LF11" s="94" t="s">
        <v>145</v>
      </c>
      <c r="LG11" s="95" t="str">
        <f>LG7</f>
        <v>-</v>
      </c>
      <c r="LH11" s="95" t="str">
        <f>LH7</f>
        <v>-</v>
      </c>
      <c r="LI11" s="95" t="str">
        <f>LI7</f>
        <v>-</v>
      </c>
      <c r="LJ11" s="95" t="str">
        <f>LJ7</f>
        <v>-</v>
      </c>
      <c r="LK11" s="95" t="str">
        <f>LK7</f>
        <v>-</v>
      </c>
      <c r="LL11" s="84"/>
      <c r="LM11" s="84"/>
      <c r="LN11" s="84"/>
      <c r="LO11" s="84"/>
      <c r="LP11" s="94" t="s">
        <v>144</v>
      </c>
      <c r="LQ11" s="95" t="str">
        <f>LQ7</f>
        <v>-</v>
      </c>
      <c r="LR11" s="95" t="str">
        <f>LR7</f>
        <v>-</v>
      </c>
      <c r="LS11" s="95" t="str">
        <f>LS7</f>
        <v>-</v>
      </c>
      <c r="LT11" s="95" t="str">
        <f>LT7</f>
        <v>-</v>
      </c>
      <c r="LU11" s="95" t="str">
        <f>LU7</f>
        <v>-</v>
      </c>
      <c r="LV11" s="84"/>
      <c r="LW11" s="84"/>
      <c r="LX11" s="84"/>
      <c r="LY11" s="84"/>
      <c r="LZ11" s="94" t="s">
        <v>145</v>
      </c>
      <c r="MA11" s="95" t="str">
        <f>MA7</f>
        <v>-</v>
      </c>
      <c r="MB11" s="95" t="str">
        <f>MB7</f>
        <v>-</v>
      </c>
      <c r="MC11" s="95" t="str">
        <f>MC7</f>
        <v>-</v>
      </c>
      <c r="MD11" s="95" t="str">
        <f>MD7</f>
        <v>-</v>
      </c>
      <c r="ME11" s="95" t="str">
        <f>ME7</f>
        <v>-</v>
      </c>
      <c r="MF11" s="84"/>
      <c r="MG11" s="84"/>
      <c r="MH11" s="84"/>
      <c r="MI11" s="84"/>
      <c r="MJ11" s="94" t="s">
        <v>145</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146</v>
      </c>
      <c r="AY12" s="95">
        <f>BD7</f>
        <v>118.8</v>
      </c>
      <c r="AZ12" s="95">
        <f>BE7</f>
        <v>88.8</v>
      </c>
      <c r="BA12" s="95">
        <f>BF7</f>
        <v>121.3</v>
      </c>
      <c r="BB12" s="95">
        <f>BG7</f>
        <v>123.2</v>
      </c>
      <c r="BC12" s="95">
        <f>BH7</f>
        <v>134.69999999999999</v>
      </c>
      <c r="BD12" s="84"/>
      <c r="BE12" s="84"/>
      <c r="BF12" s="84"/>
      <c r="BG12" s="84"/>
      <c r="BH12" s="84"/>
      <c r="BI12" s="94" t="s">
        <v>147</v>
      </c>
      <c r="BJ12" s="95">
        <f>BO7</f>
        <v>255.4</v>
      </c>
      <c r="BK12" s="95">
        <f>BP7</f>
        <v>269.8</v>
      </c>
      <c r="BL12" s="95">
        <f>BQ7</f>
        <v>247.9</v>
      </c>
      <c r="BM12" s="95">
        <f>BR7</f>
        <v>240.1</v>
      </c>
      <c r="BN12" s="95">
        <f>BS7</f>
        <v>255.5</v>
      </c>
      <c r="BO12" s="84"/>
      <c r="BP12" s="84"/>
      <c r="BQ12" s="84"/>
      <c r="BR12" s="84"/>
      <c r="BS12" s="84"/>
      <c r="BT12" s="94" t="s">
        <v>146</v>
      </c>
      <c r="BU12" s="95" t="str">
        <f>BZ7</f>
        <v>-</v>
      </c>
      <c r="BV12" s="95" t="str">
        <f>CA7</f>
        <v>-</v>
      </c>
      <c r="BW12" s="95" t="str">
        <f>CB7</f>
        <v>-</v>
      </c>
      <c r="BX12" s="95" t="str">
        <f>CC7</f>
        <v>-</v>
      </c>
      <c r="BY12" s="95" t="str">
        <f>CD7</f>
        <v>-</v>
      </c>
      <c r="BZ12" s="84"/>
      <c r="CA12" s="84"/>
      <c r="CB12" s="84"/>
      <c r="CC12" s="84"/>
      <c r="CD12" s="84"/>
      <c r="CE12" s="94" t="s">
        <v>146</v>
      </c>
      <c r="CF12" s="95">
        <f>CK7</f>
        <v>18815.8</v>
      </c>
      <c r="CG12" s="95">
        <f>CL7</f>
        <v>22847.9</v>
      </c>
      <c r="CH12" s="95">
        <f>CM7</f>
        <v>19199</v>
      </c>
      <c r="CI12" s="95">
        <f>CN7</f>
        <v>19830.400000000001</v>
      </c>
      <c r="CJ12" s="95">
        <f>CO7</f>
        <v>19066.3</v>
      </c>
      <c r="CK12" s="84"/>
      <c r="CL12" s="84"/>
      <c r="CM12" s="84"/>
      <c r="CN12" s="84"/>
      <c r="CO12" s="94" t="s">
        <v>147</v>
      </c>
      <c r="CP12" s="96">
        <f>CU7</f>
        <v>37685</v>
      </c>
      <c r="CQ12" s="96">
        <f>CV7</f>
        <v>2390</v>
      </c>
      <c r="CR12" s="96">
        <f>CW7</f>
        <v>32739</v>
      </c>
      <c r="CS12" s="96">
        <f>CX7</f>
        <v>34140</v>
      </c>
      <c r="CT12" s="96">
        <f>CY7</f>
        <v>33434</v>
      </c>
      <c r="CU12" s="84"/>
      <c r="CV12" s="84"/>
      <c r="CW12" s="84"/>
      <c r="CX12" s="84"/>
      <c r="CY12" s="84"/>
      <c r="CZ12" s="94" t="s">
        <v>146</v>
      </c>
      <c r="DA12" s="95">
        <f>DF7</f>
        <v>32.4</v>
      </c>
      <c r="DB12" s="95">
        <f>DG7</f>
        <v>36.4</v>
      </c>
      <c r="DC12" s="95">
        <f>DH7</f>
        <v>31.6</v>
      </c>
      <c r="DD12" s="95">
        <f>DI7</f>
        <v>31.6</v>
      </c>
      <c r="DE12" s="95">
        <f>DJ7</f>
        <v>30.1</v>
      </c>
      <c r="DF12" s="84"/>
      <c r="DG12" s="84"/>
      <c r="DH12" s="84"/>
      <c r="DI12" s="84"/>
      <c r="DJ12" s="94" t="s">
        <v>146</v>
      </c>
      <c r="DK12" s="95">
        <f>DP7</f>
        <v>10.1</v>
      </c>
      <c r="DL12" s="95">
        <f>DQ7</f>
        <v>8.3000000000000007</v>
      </c>
      <c r="DM12" s="95">
        <f>DR7</f>
        <v>7.1</v>
      </c>
      <c r="DN12" s="95">
        <f>DS7</f>
        <v>7.3</v>
      </c>
      <c r="DO12" s="95">
        <f>DT7</f>
        <v>5.4</v>
      </c>
      <c r="DP12" s="84"/>
      <c r="DQ12" s="84"/>
      <c r="DR12" s="84"/>
      <c r="DS12" s="84"/>
      <c r="DT12" s="94" t="s">
        <v>147</v>
      </c>
      <c r="DU12" s="95">
        <f>DZ7</f>
        <v>106.3</v>
      </c>
      <c r="DV12" s="95">
        <f>EA7</f>
        <v>110.5</v>
      </c>
      <c r="DW12" s="95">
        <f>EB7</f>
        <v>156.5</v>
      </c>
      <c r="DX12" s="95">
        <f>EC7</f>
        <v>157.6</v>
      </c>
      <c r="DY12" s="95">
        <f>ED7</f>
        <v>173.7</v>
      </c>
      <c r="DZ12" s="84"/>
      <c r="EA12" s="84"/>
      <c r="EB12" s="84"/>
      <c r="EC12" s="84"/>
      <c r="ED12" s="94" t="s">
        <v>148</v>
      </c>
      <c r="EE12" s="95" t="str">
        <f>EJ7</f>
        <v>-</v>
      </c>
      <c r="EF12" s="95" t="str">
        <f>EK7</f>
        <v>-</v>
      </c>
      <c r="EG12" s="95" t="str">
        <f>EL7</f>
        <v>-</v>
      </c>
      <c r="EH12" s="95" t="str">
        <f>EM7</f>
        <v>-</v>
      </c>
      <c r="EI12" s="95" t="str">
        <f>EN7</f>
        <v>-</v>
      </c>
      <c r="EJ12" s="84"/>
      <c r="EK12" s="84"/>
      <c r="EL12" s="84"/>
      <c r="EM12" s="84"/>
      <c r="EN12" s="94" t="s">
        <v>146</v>
      </c>
      <c r="EO12" s="95">
        <f>ET7</f>
        <v>71</v>
      </c>
      <c r="EP12" s="95">
        <f>EU7</f>
        <v>74.2</v>
      </c>
      <c r="EQ12" s="95">
        <f>EV7</f>
        <v>86.8</v>
      </c>
      <c r="ER12" s="95">
        <f>EW7</f>
        <v>82.8</v>
      </c>
      <c r="ES12" s="95">
        <f>EX7</f>
        <v>82.6</v>
      </c>
      <c r="ET12" s="84"/>
      <c r="EU12" s="84"/>
      <c r="EV12" s="84"/>
      <c r="EW12" s="84"/>
      <c r="EX12" s="84"/>
      <c r="EY12" s="94" t="s">
        <v>146</v>
      </c>
      <c r="EZ12" s="95" t="str">
        <f>IF($EZ$8,FE7,"-")</f>
        <v>-</v>
      </c>
      <c r="FA12" s="95" t="str">
        <f>IF($EZ$8,FF7,"-")</f>
        <v>-</v>
      </c>
      <c r="FB12" s="95" t="str">
        <f>IF($EZ$8,FG7,"-")</f>
        <v>-</v>
      </c>
      <c r="FC12" s="95" t="str">
        <f>IF($EZ$8,FH7,"-")</f>
        <v>-</v>
      </c>
      <c r="FD12" s="95" t="str">
        <f>IF($EZ$8,FI7,"-")</f>
        <v>-</v>
      </c>
      <c r="FE12" s="84"/>
      <c r="FF12" s="84"/>
      <c r="FG12" s="84"/>
      <c r="FH12" s="84"/>
      <c r="FI12" s="94" t="s">
        <v>146</v>
      </c>
      <c r="FJ12" s="95" t="str">
        <f>IF($FJ$8,FO7,"-")</f>
        <v>-</v>
      </c>
      <c r="FK12" s="95" t="str">
        <f>IF($FJ$8,FP7,"-")</f>
        <v>-</v>
      </c>
      <c r="FL12" s="95" t="str">
        <f>IF($FJ$8,FQ7,"-")</f>
        <v>-</v>
      </c>
      <c r="FM12" s="95" t="str">
        <f>IF($FJ$8,FR7,"-")</f>
        <v>-</v>
      </c>
      <c r="FN12" s="95" t="str">
        <f>IF($FJ$8,FS7,"-")</f>
        <v>-</v>
      </c>
      <c r="FO12" s="84"/>
      <c r="FP12" s="84"/>
      <c r="FQ12" s="84"/>
      <c r="FR12" s="84"/>
      <c r="FS12" s="94" t="s">
        <v>146</v>
      </c>
      <c r="FT12" s="95" t="str">
        <f>IF($FT$8,FY7,"-")</f>
        <v>-</v>
      </c>
      <c r="FU12" s="95" t="str">
        <f>IF($FT$8,FZ7,"-")</f>
        <v>-</v>
      </c>
      <c r="FV12" s="95" t="str">
        <f>IF($FT$8,GA7,"-")</f>
        <v>-</v>
      </c>
      <c r="FW12" s="95" t="str">
        <f>IF($FT$8,GB7,"-")</f>
        <v>-</v>
      </c>
      <c r="FX12" s="95" t="str">
        <f>IF($FT$8,GC7,"-")</f>
        <v>-</v>
      </c>
      <c r="FY12" s="84"/>
      <c r="FZ12" s="84"/>
      <c r="GA12" s="84"/>
      <c r="GB12" s="84"/>
      <c r="GC12" s="94" t="s">
        <v>146</v>
      </c>
      <c r="GD12" s="95" t="str">
        <f>IF($GD$8,GI7,"-")</f>
        <v>-</v>
      </c>
      <c r="GE12" s="95" t="str">
        <f>IF($GD$8,GJ7,"-")</f>
        <v>-</v>
      </c>
      <c r="GF12" s="95" t="str">
        <f>IF($GD$8,GK7,"-")</f>
        <v>-</v>
      </c>
      <c r="GG12" s="95" t="str">
        <f>IF($GD$8,GL7,"-")</f>
        <v>-</v>
      </c>
      <c r="GH12" s="95" t="str">
        <f>IF($GD$8,GM7,"-")</f>
        <v>-</v>
      </c>
      <c r="GI12" s="84"/>
      <c r="GJ12" s="84"/>
      <c r="GK12" s="84"/>
      <c r="GL12" s="84"/>
      <c r="GM12" s="94" t="s">
        <v>147</v>
      </c>
      <c r="GN12" s="95" t="str">
        <f>IF($GN$8,GS7,"-")</f>
        <v>-</v>
      </c>
      <c r="GO12" s="95" t="str">
        <f>IF($GN$8,GT7,"-")</f>
        <v>-</v>
      </c>
      <c r="GP12" s="95" t="str">
        <f>IF($GN$8,GU7,"-")</f>
        <v>-</v>
      </c>
      <c r="GQ12" s="95" t="str">
        <f>IF($GN$8,GV7,"-")</f>
        <v>-</v>
      </c>
      <c r="GR12" s="95" t="str">
        <f>IF($GN$8,GW7,"-")</f>
        <v>-</v>
      </c>
      <c r="GS12" s="84"/>
      <c r="GT12" s="84"/>
      <c r="GU12" s="84"/>
      <c r="GV12" s="84"/>
      <c r="GW12" s="84"/>
      <c r="GX12" s="94" t="s">
        <v>147</v>
      </c>
      <c r="GY12" s="95" t="str">
        <f>IF($GY$8,HD7,"-")</f>
        <v>-</v>
      </c>
      <c r="GZ12" s="95" t="str">
        <f>IF($GY$8,HE7,"-")</f>
        <v>-</v>
      </c>
      <c r="HA12" s="95" t="str">
        <f>IF($GY$8,HF7,"-")</f>
        <v>-</v>
      </c>
      <c r="HB12" s="95" t="str">
        <f>IF($GY$8,HG7,"-")</f>
        <v>-</v>
      </c>
      <c r="HC12" s="95" t="str">
        <f>IF($GY$8,HH7,"-")</f>
        <v>-</v>
      </c>
      <c r="HD12" s="84"/>
      <c r="HE12" s="84"/>
      <c r="HF12" s="84"/>
      <c r="HG12" s="84"/>
      <c r="HH12" s="94" t="s">
        <v>146</v>
      </c>
      <c r="HI12" s="95" t="str">
        <f>IF($HI$8,HN7,"-")</f>
        <v>-</v>
      </c>
      <c r="HJ12" s="95" t="str">
        <f>IF($HI$8,HO7,"-")</f>
        <v>-</v>
      </c>
      <c r="HK12" s="95" t="str">
        <f>IF($HI$8,HP7,"-")</f>
        <v>-</v>
      </c>
      <c r="HL12" s="95" t="str">
        <f>IF($HI$8,HQ7,"-")</f>
        <v>-</v>
      </c>
      <c r="HM12" s="95" t="str">
        <f>IF($HI$8,HR7,"-")</f>
        <v>-</v>
      </c>
      <c r="HN12" s="84"/>
      <c r="HO12" s="84"/>
      <c r="HP12" s="84"/>
      <c r="HQ12" s="84"/>
      <c r="HR12" s="94" t="s">
        <v>146</v>
      </c>
      <c r="HS12" s="95" t="str">
        <f>IF($HS$8,HX7,"-")</f>
        <v>-</v>
      </c>
      <c r="HT12" s="95" t="str">
        <f>IF($HS$8,HY7,"-")</f>
        <v>-</v>
      </c>
      <c r="HU12" s="95" t="str">
        <f>IF($HS$8,HZ7,"-")</f>
        <v>-</v>
      </c>
      <c r="HV12" s="95" t="str">
        <f>IF($HS$8,IA7,"-")</f>
        <v>-</v>
      </c>
      <c r="HW12" s="95" t="str">
        <f>IF($HS$8,IB7,"-")</f>
        <v>-</v>
      </c>
      <c r="HX12" s="84"/>
      <c r="HY12" s="84"/>
      <c r="HZ12" s="84"/>
      <c r="IA12" s="84"/>
      <c r="IB12" s="94" t="s">
        <v>146</v>
      </c>
      <c r="IC12" s="95" t="str">
        <f>IF($IC$8,IH7,"-")</f>
        <v>-</v>
      </c>
      <c r="ID12" s="95" t="str">
        <f>IF($IC$8,II7,"-")</f>
        <v>-</v>
      </c>
      <c r="IE12" s="95" t="str">
        <f>IF($IC$8,IJ7,"-")</f>
        <v>-</v>
      </c>
      <c r="IF12" s="95" t="str">
        <f>IF($IC$8,IK7,"-")</f>
        <v>-</v>
      </c>
      <c r="IG12" s="95" t="str">
        <f>IF($IC$8,IL7,"-")</f>
        <v>-</v>
      </c>
      <c r="IH12" s="84"/>
      <c r="II12" s="84"/>
      <c r="IJ12" s="84"/>
      <c r="IK12" s="84"/>
      <c r="IL12" s="94" t="s">
        <v>146</v>
      </c>
      <c r="IM12" s="95" t="str">
        <f>IF($IM$8,IR7,"-")</f>
        <v>-</v>
      </c>
      <c r="IN12" s="95" t="str">
        <f>IF($IM$8,IS7,"-")</f>
        <v>-</v>
      </c>
      <c r="IO12" s="95" t="str">
        <f>IF($IM$8,IT7,"-")</f>
        <v>-</v>
      </c>
      <c r="IP12" s="95" t="str">
        <f>IF($IM$8,IU7,"-")</f>
        <v>-</v>
      </c>
      <c r="IQ12" s="95" t="str">
        <f>IF($IM$8,IV7,"-")</f>
        <v>-</v>
      </c>
      <c r="IR12" s="84"/>
      <c r="IS12" s="84"/>
      <c r="IT12" s="84"/>
      <c r="IU12" s="84"/>
      <c r="IV12" s="84"/>
      <c r="IW12" s="94" t="s">
        <v>146</v>
      </c>
      <c r="IX12" s="95">
        <f>IF($IX$8,JC7,"-")</f>
        <v>13.7</v>
      </c>
      <c r="IY12" s="95">
        <f>IF($IX$8,JD7,"-")</f>
        <v>16.5</v>
      </c>
      <c r="IZ12" s="95">
        <f>IF($IX$8,JE7,"-")</f>
        <v>15</v>
      </c>
      <c r="JA12" s="95">
        <f>IF($IX$8,JF7,"-")</f>
        <v>12.8</v>
      </c>
      <c r="JB12" s="95">
        <f>IF($IX$8,JG7,"-")</f>
        <v>11.1</v>
      </c>
      <c r="JC12" s="84"/>
      <c r="JD12" s="84"/>
      <c r="JE12" s="84"/>
      <c r="JF12" s="84"/>
      <c r="JG12" s="94" t="s">
        <v>146</v>
      </c>
      <c r="JH12" s="95">
        <f>IF($JH$8,JM7,"-")</f>
        <v>40</v>
      </c>
      <c r="JI12" s="95">
        <f>IF($JH$8,JN7,"-")</f>
        <v>39.700000000000003</v>
      </c>
      <c r="JJ12" s="95">
        <f>IF($JH$8,JO7,"-")</f>
        <v>37.5</v>
      </c>
      <c r="JK12" s="95">
        <f>IF($JH$8,JP7,"-")</f>
        <v>37.299999999999997</v>
      </c>
      <c r="JL12" s="95">
        <f>IF($JH$8,JQ7,"-")</f>
        <v>26</v>
      </c>
      <c r="JM12" s="84"/>
      <c r="JN12" s="84"/>
      <c r="JO12" s="84"/>
      <c r="JP12" s="84"/>
      <c r="JQ12" s="94" t="s">
        <v>147</v>
      </c>
      <c r="JR12" s="95">
        <f>IF($JR$8,JW7,"-")</f>
        <v>102.9</v>
      </c>
      <c r="JS12" s="95">
        <f>IF($JR$8,JX7,"-")</f>
        <v>51.8</v>
      </c>
      <c r="JT12" s="95">
        <f>IF($JR$8,JY7,"-")</f>
        <v>34.200000000000003</v>
      </c>
      <c r="JU12" s="95">
        <f>IF($JR$8,JZ7,"-")</f>
        <v>85.9</v>
      </c>
      <c r="JV12" s="95">
        <f>IF($JR$8,KA7,"-")</f>
        <v>409.1</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146</v>
      </c>
      <c r="KL12" s="95">
        <f>IF($KL$8,KQ7,"-")</f>
        <v>96</v>
      </c>
      <c r="KM12" s="95">
        <f>IF($KL$8,KR7,"-")</f>
        <v>97.5</v>
      </c>
      <c r="KN12" s="95">
        <f>IF($KL$8,KS7,"-")</f>
        <v>96.6</v>
      </c>
      <c r="KO12" s="95">
        <f>IF($KL$8,KT7,"-")</f>
        <v>84</v>
      </c>
      <c r="KP12" s="95">
        <f>IF($KL$8,KU7,"-")</f>
        <v>95.9</v>
      </c>
      <c r="KQ12" s="84"/>
      <c r="KR12" s="84"/>
      <c r="KS12" s="84"/>
      <c r="KT12" s="84"/>
      <c r="KU12" s="84"/>
      <c r="KV12" s="94" t="s">
        <v>146</v>
      </c>
      <c r="KW12" s="95" t="str">
        <f>IF($KW$8,LB7,"-")</f>
        <v>-</v>
      </c>
      <c r="KX12" s="95" t="str">
        <f>IF($KW$8,LC7,"-")</f>
        <v>-</v>
      </c>
      <c r="KY12" s="95" t="str">
        <f>IF($KW$8,LD7,"-")</f>
        <v>-</v>
      </c>
      <c r="KZ12" s="95" t="str">
        <f>IF($KW$8,LE7,"-")</f>
        <v>-</v>
      </c>
      <c r="LA12" s="95" t="str">
        <f>IF($KW$8,LF7,"-")</f>
        <v>-</v>
      </c>
      <c r="LB12" s="84"/>
      <c r="LC12" s="84"/>
      <c r="LD12" s="84"/>
      <c r="LE12" s="84"/>
      <c r="LF12" s="94" t="s">
        <v>146</v>
      </c>
      <c r="LG12" s="95" t="str">
        <f>IF($LG$8,LL7,"-")</f>
        <v>-</v>
      </c>
      <c r="LH12" s="95" t="str">
        <f>IF($LG$8,LM7,"-")</f>
        <v>-</v>
      </c>
      <c r="LI12" s="95" t="str">
        <f>IF($LG$8,LN7,"-")</f>
        <v>-</v>
      </c>
      <c r="LJ12" s="95" t="str">
        <f>IF($LG$8,LO7,"-")</f>
        <v>-</v>
      </c>
      <c r="LK12" s="95" t="str">
        <f>IF($LG$8,LP7,"-")</f>
        <v>-</v>
      </c>
      <c r="LL12" s="84"/>
      <c r="LM12" s="84"/>
      <c r="LN12" s="84"/>
      <c r="LO12" s="84"/>
      <c r="LP12" s="94" t="s">
        <v>146</v>
      </c>
      <c r="LQ12" s="95" t="str">
        <f>IF($LQ$8,LV7,"-")</f>
        <v>-</v>
      </c>
      <c r="LR12" s="95" t="str">
        <f>IF($LQ$8,LW7,"-")</f>
        <v>-</v>
      </c>
      <c r="LS12" s="95" t="str">
        <f>IF($LQ$8,LX7,"-")</f>
        <v>-</v>
      </c>
      <c r="LT12" s="95" t="str">
        <f>IF($LQ$8,LY7,"-")</f>
        <v>-</v>
      </c>
      <c r="LU12" s="95" t="str">
        <f>IF($LQ$8,LZ7,"-")</f>
        <v>-</v>
      </c>
      <c r="LV12" s="84"/>
      <c r="LW12" s="84"/>
      <c r="LX12" s="84"/>
      <c r="LY12" s="84"/>
      <c r="LZ12" s="94" t="s">
        <v>146</v>
      </c>
      <c r="MA12" s="95" t="str">
        <f>IF($MA$8,MF7,"-")</f>
        <v>-</v>
      </c>
      <c r="MB12" s="95" t="str">
        <f>IF($MA$8,MG7,"-")</f>
        <v>-</v>
      </c>
      <c r="MC12" s="95" t="str">
        <f>IF($MA$8,MH7,"-")</f>
        <v>-</v>
      </c>
      <c r="MD12" s="95" t="str">
        <f>IF($MA$8,MI7,"-")</f>
        <v>-</v>
      </c>
      <c r="ME12" s="95" t="str">
        <f>IF($MA$8,MJ7,"-")</f>
        <v>-</v>
      </c>
      <c r="MF12" s="84"/>
      <c r="MG12" s="84"/>
      <c r="MH12" s="84"/>
      <c r="MI12" s="84"/>
      <c r="MJ12" s="94" t="s">
        <v>146</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149</v>
      </c>
      <c r="AY13" s="95">
        <f>$BI$7</f>
        <v>100</v>
      </c>
      <c r="AZ13" s="95">
        <f>$BI$7</f>
        <v>100</v>
      </c>
      <c r="BA13" s="95">
        <f>$BI$7</f>
        <v>100</v>
      </c>
      <c r="BB13" s="95">
        <f>$BI$7</f>
        <v>100</v>
      </c>
      <c r="BC13" s="95">
        <f>$BI$7</f>
        <v>100</v>
      </c>
      <c r="BD13" s="84"/>
      <c r="BE13" s="84"/>
      <c r="BF13" s="84"/>
      <c r="BG13" s="84"/>
      <c r="BH13" s="84"/>
      <c r="BI13" s="94" t="s">
        <v>149</v>
      </c>
      <c r="BJ13" s="95">
        <f>$BT$7</f>
        <v>100</v>
      </c>
      <c r="BK13" s="95">
        <f>$BT$7</f>
        <v>100</v>
      </c>
      <c r="BL13" s="95">
        <f>$BT$7</f>
        <v>100</v>
      </c>
      <c r="BM13" s="95">
        <f>$BT$7</f>
        <v>100</v>
      </c>
      <c r="BN13" s="95">
        <f>$BT$7</f>
        <v>100</v>
      </c>
      <c r="BO13" s="84"/>
      <c r="BP13" s="84"/>
      <c r="BQ13" s="84"/>
      <c r="BR13" s="84"/>
      <c r="BS13" s="84"/>
      <c r="BT13" s="94" t="s">
        <v>149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150</v>
      </c>
      <c r="C14" s="99"/>
      <c r="D14" s="100"/>
      <c r="E14" s="99"/>
      <c r="F14" s="197" t="s">
        <v>151</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152</v>
      </c>
      <c r="C15" s="196"/>
      <c r="D15" s="100"/>
      <c r="E15" s="97">
        <v>1</v>
      </c>
      <c r="F15" s="196" t="s">
        <v>153</v>
      </c>
      <c r="G15" s="196"/>
      <c r="H15" s="102" t="s">
        <v>154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155</v>
      </c>
      <c r="AY15" s="103"/>
      <c r="AZ15" s="103"/>
      <c r="BA15" s="103"/>
      <c r="BB15" s="103"/>
      <c r="BC15" s="103"/>
      <c r="BD15" s="100"/>
      <c r="BE15" s="100"/>
      <c r="BF15" s="100"/>
      <c r="BG15" s="100"/>
      <c r="BH15" s="100"/>
      <c r="BI15" s="101" t="s">
        <v>155</v>
      </c>
      <c r="BJ15" s="103"/>
      <c r="BK15" s="103"/>
      <c r="BL15" s="103"/>
      <c r="BM15" s="103"/>
      <c r="BN15" s="103"/>
      <c r="BO15" s="100"/>
      <c r="BP15" s="100"/>
      <c r="BQ15" s="100"/>
      <c r="BR15" s="100"/>
      <c r="BS15" s="100"/>
      <c r="BT15" s="101" t="s">
        <v>155</v>
      </c>
      <c r="BU15" s="103"/>
      <c r="BV15" s="103"/>
      <c r="BW15" s="103"/>
      <c r="BX15" s="103"/>
      <c r="BY15" s="103"/>
      <c r="BZ15" s="100"/>
      <c r="CA15" s="100"/>
      <c r="CB15" s="100"/>
      <c r="CC15" s="100"/>
      <c r="CD15" s="100"/>
      <c r="CE15" s="101" t="s">
        <v>155</v>
      </c>
      <c r="CF15" s="103"/>
      <c r="CG15" s="103"/>
      <c r="CH15" s="103"/>
      <c r="CI15" s="103"/>
      <c r="CJ15" s="103"/>
      <c r="CK15" s="100"/>
      <c r="CL15" s="100"/>
      <c r="CM15" s="100"/>
      <c r="CN15" s="100"/>
      <c r="CO15" s="101" t="s">
        <v>155</v>
      </c>
      <c r="CP15" s="103"/>
      <c r="CQ15" s="103"/>
      <c r="CR15" s="103"/>
      <c r="CS15" s="103"/>
      <c r="CT15" s="103"/>
      <c r="CU15" s="100"/>
      <c r="CV15" s="100"/>
      <c r="CW15" s="100"/>
      <c r="CX15" s="100"/>
      <c r="CY15" s="100"/>
      <c r="CZ15" s="101" t="s">
        <v>155</v>
      </c>
      <c r="DA15" s="103"/>
      <c r="DB15" s="103"/>
      <c r="DC15" s="103"/>
      <c r="DD15" s="103"/>
      <c r="DE15" s="103"/>
      <c r="DF15" s="100"/>
      <c r="DG15" s="100"/>
      <c r="DH15" s="100"/>
      <c r="DI15" s="100"/>
      <c r="DJ15" s="101" t="s">
        <v>155</v>
      </c>
      <c r="DK15" s="103"/>
      <c r="DL15" s="103"/>
      <c r="DM15" s="103"/>
      <c r="DN15" s="103"/>
      <c r="DO15" s="103"/>
      <c r="DP15" s="100"/>
      <c r="DQ15" s="100"/>
      <c r="DR15" s="100"/>
      <c r="DS15" s="100"/>
      <c r="DT15" s="101" t="s">
        <v>155</v>
      </c>
      <c r="DU15" s="103"/>
      <c r="DV15" s="103"/>
      <c r="DW15" s="103"/>
      <c r="DX15" s="103"/>
      <c r="DY15" s="103"/>
      <c r="DZ15" s="100"/>
      <c r="EA15" s="100"/>
      <c r="EB15" s="100"/>
      <c r="EC15" s="100"/>
      <c r="ED15" s="101" t="s">
        <v>155</v>
      </c>
      <c r="EE15" s="103"/>
      <c r="EF15" s="103"/>
      <c r="EG15" s="103"/>
      <c r="EH15" s="103"/>
      <c r="EI15" s="103"/>
      <c r="EJ15" s="100"/>
      <c r="EK15" s="100"/>
      <c r="EL15" s="100"/>
      <c r="EM15" s="100"/>
      <c r="EN15" s="101" t="s">
        <v>155</v>
      </c>
      <c r="EO15" s="103"/>
      <c r="EP15" s="103"/>
      <c r="EQ15" s="103"/>
      <c r="ER15" s="103"/>
      <c r="ES15" s="103"/>
      <c r="ET15" s="100"/>
      <c r="EU15" s="100"/>
      <c r="EV15" s="100"/>
      <c r="EW15" s="100"/>
      <c r="EX15" s="100"/>
      <c r="EY15" s="101" t="s">
        <v>155</v>
      </c>
      <c r="EZ15" s="103"/>
      <c r="FA15" s="103"/>
      <c r="FB15" s="103"/>
      <c r="FC15" s="103"/>
      <c r="FD15" s="103"/>
      <c r="FE15" s="100"/>
      <c r="FF15" s="100"/>
      <c r="FG15" s="100"/>
      <c r="FH15" s="100"/>
      <c r="FI15" s="101" t="s">
        <v>155</v>
      </c>
      <c r="FJ15" s="103"/>
      <c r="FK15" s="103"/>
      <c r="FL15" s="103"/>
      <c r="FM15" s="103"/>
      <c r="FN15" s="103"/>
      <c r="FO15" s="100"/>
      <c r="FP15" s="100"/>
      <c r="FQ15" s="100"/>
      <c r="FR15" s="100"/>
      <c r="FS15" s="101" t="s">
        <v>155</v>
      </c>
      <c r="FT15" s="103"/>
      <c r="FU15" s="103"/>
      <c r="FV15" s="103"/>
      <c r="FW15" s="103"/>
      <c r="FX15" s="103"/>
      <c r="FY15" s="100"/>
      <c r="FZ15" s="100"/>
      <c r="GA15" s="100"/>
      <c r="GB15" s="100"/>
      <c r="GC15" s="101" t="s">
        <v>155</v>
      </c>
      <c r="GD15" s="103"/>
      <c r="GE15" s="103"/>
      <c r="GF15" s="103"/>
      <c r="GG15" s="103"/>
      <c r="GH15" s="103"/>
      <c r="GI15" s="100"/>
      <c r="GJ15" s="100"/>
      <c r="GK15" s="100"/>
      <c r="GL15" s="100"/>
      <c r="GM15" s="101" t="s">
        <v>155</v>
      </c>
      <c r="GN15" s="103"/>
      <c r="GO15" s="103"/>
      <c r="GP15" s="103"/>
      <c r="GQ15" s="103"/>
      <c r="GR15" s="103"/>
      <c r="GS15" s="100"/>
      <c r="GT15" s="100"/>
      <c r="GU15" s="100"/>
      <c r="GV15" s="100"/>
      <c r="GW15" s="100"/>
      <c r="GX15" s="101" t="s">
        <v>155</v>
      </c>
      <c r="GY15" s="103"/>
      <c r="GZ15" s="103"/>
      <c r="HA15" s="103"/>
      <c r="HB15" s="103"/>
      <c r="HC15" s="103"/>
      <c r="HD15" s="100"/>
      <c r="HE15" s="100"/>
      <c r="HF15" s="100"/>
      <c r="HG15" s="100"/>
      <c r="HH15" s="101" t="s">
        <v>155</v>
      </c>
      <c r="HI15" s="103"/>
      <c r="HJ15" s="103"/>
      <c r="HK15" s="103"/>
      <c r="HL15" s="103"/>
      <c r="HM15" s="103"/>
      <c r="HN15" s="100"/>
      <c r="HO15" s="100"/>
      <c r="HP15" s="100"/>
      <c r="HQ15" s="100"/>
      <c r="HR15" s="101" t="s">
        <v>155</v>
      </c>
      <c r="HS15" s="103"/>
      <c r="HT15" s="103"/>
      <c r="HU15" s="103"/>
      <c r="HV15" s="103"/>
      <c r="HW15" s="103"/>
      <c r="HX15" s="100"/>
      <c r="HY15" s="100"/>
      <c r="HZ15" s="100"/>
      <c r="IA15" s="100"/>
      <c r="IB15" s="101" t="s">
        <v>155</v>
      </c>
      <c r="IC15" s="103"/>
      <c r="ID15" s="103"/>
      <c r="IE15" s="103"/>
      <c r="IF15" s="103"/>
      <c r="IG15" s="103"/>
      <c r="IH15" s="100"/>
      <c r="II15" s="100"/>
      <c r="IJ15" s="100"/>
      <c r="IK15" s="100"/>
      <c r="IL15" s="101" t="s">
        <v>155</v>
      </c>
      <c r="IM15" s="103"/>
      <c r="IN15" s="103"/>
      <c r="IO15" s="103"/>
      <c r="IP15" s="103"/>
      <c r="IQ15" s="103"/>
      <c r="IR15" s="100"/>
      <c r="IS15" s="100"/>
      <c r="IT15" s="100"/>
      <c r="IU15" s="100"/>
      <c r="IV15" s="100"/>
      <c r="IW15" s="101" t="s">
        <v>155</v>
      </c>
      <c r="IX15" s="103"/>
      <c r="IY15" s="103"/>
      <c r="IZ15" s="103"/>
      <c r="JA15" s="103"/>
      <c r="JB15" s="103"/>
      <c r="JC15" s="100"/>
      <c r="JD15" s="100"/>
      <c r="JE15" s="100"/>
      <c r="JF15" s="100"/>
      <c r="JG15" s="101" t="s">
        <v>155</v>
      </c>
      <c r="JH15" s="103"/>
      <c r="JI15" s="103"/>
      <c r="JJ15" s="103"/>
      <c r="JK15" s="103"/>
      <c r="JL15" s="103"/>
      <c r="JM15" s="100"/>
      <c r="JN15" s="100"/>
      <c r="JO15" s="100"/>
      <c r="JP15" s="100"/>
      <c r="JQ15" s="101" t="s">
        <v>155</v>
      </c>
      <c r="JR15" s="103"/>
      <c r="JS15" s="103"/>
      <c r="JT15" s="103"/>
      <c r="JU15" s="103"/>
      <c r="JV15" s="103"/>
      <c r="JW15" s="100"/>
      <c r="JX15" s="100"/>
      <c r="JY15" s="100"/>
      <c r="JZ15" s="100"/>
      <c r="KA15" s="101" t="s">
        <v>155</v>
      </c>
      <c r="KB15" s="103"/>
      <c r="KC15" s="103"/>
      <c r="KD15" s="103"/>
      <c r="KE15" s="103"/>
      <c r="KF15" s="103"/>
      <c r="KG15" s="100"/>
      <c r="KH15" s="100"/>
      <c r="KI15" s="100"/>
      <c r="KJ15" s="100"/>
      <c r="KK15" s="101" t="s">
        <v>155</v>
      </c>
      <c r="KL15" s="103"/>
      <c r="KM15" s="103"/>
      <c r="KN15" s="103"/>
      <c r="KO15" s="103"/>
      <c r="KP15" s="103"/>
      <c r="KQ15" s="100"/>
      <c r="KR15" s="100"/>
      <c r="KS15" s="100"/>
      <c r="KT15" s="100"/>
      <c r="KU15" s="100"/>
      <c r="KV15" s="101" t="s">
        <v>155</v>
      </c>
      <c r="KW15" s="103"/>
      <c r="KX15" s="103"/>
      <c r="KY15" s="103"/>
      <c r="KZ15" s="103"/>
      <c r="LA15" s="103"/>
      <c r="LB15" s="100"/>
      <c r="LC15" s="100"/>
      <c r="LD15" s="100"/>
      <c r="LE15" s="100"/>
      <c r="LF15" s="101" t="s">
        <v>155</v>
      </c>
      <c r="LG15" s="103"/>
      <c r="LH15" s="103"/>
      <c r="LI15" s="103"/>
      <c r="LJ15" s="103"/>
      <c r="LK15" s="103"/>
      <c r="LL15" s="100"/>
      <c r="LM15" s="100"/>
      <c r="LN15" s="100"/>
      <c r="LO15" s="100"/>
      <c r="LP15" s="101" t="s">
        <v>155</v>
      </c>
      <c r="LQ15" s="103"/>
      <c r="LR15" s="103"/>
      <c r="LS15" s="103"/>
      <c r="LT15" s="103"/>
      <c r="LU15" s="103"/>
      <c r="LV15" s="100"/>
      <c r="LW15" s="100"/>
      <c r="LX15" s="100"/>
      <c r="LY15" s="100"/>
      <c r="LZ15" s="101" t="s">
        <v>155</v>
      </c>
      <c r="MA15" s="103"/>
      <c r="MB15" s="103"/>
      <c r="MC15" s="103"/>
      <c r="MD15" s="103"/>
      <c r="ME15" s="103"/>
      <c r="MF15" s="100"/>
      <c r="MG15" s="100"/>
      <c r="MH15" s="100"/>
      <c r="MI15" s="100"/>
      <c r="MJ15" s="101" t="s">
        <v>155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156</v>
      </c>
      <c r="C16" s="196"/>
      <c r="D16" s="100"/>
      <c r="E16" s="97">
        <f>E15+1</f>
        <v>2</v>
      </c>
      <c r="F16" s="196" t="s">
        <v>157</v>
      </c>
      <c r="G16" s="196"/>
      <c r="H16" s="102" t="s">
        <v>158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159</v>
      </c>
      <c r="C17" s="196"/>
      <c r="D17" s="100"/>
      <c r="E17" s="97">
        <f>E16+1</f>
        <v>3</v>
      </c>
      <c r="F17" s="196" t="s">
        <v>160</v>
      </c>
      <c r="G17" s="196"/>
      <c r="H17" s="102" t="s">
        <v>161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162</v>
      </c>
      <c r="AY17" s="106">
        <f>IF(AY7="-",NA(),AY7)</f>
        <v>117.3</v>
      </c>
      <c r="AZ17" s="106">
        <f>IF(AZ7="-",NA(),AZ7)</f>
        <v>116.7</v>
      </c>
      <c r="BA17" s="106">
        <f>IF(BA7="-",NA(),BA7)</f>
        <v>82.8</v>
      </c>
      <c r="BB17" s="106">
        <f>IF(BB7="-",NA(),BB7)</f>
        <v>77.099999999999994</v>
      </c>
      <c r="BC17" s="106">
        <f>IF(BC7="-",NA(),BC7)</f>
        <v>93.4</v>
      </c>
      <c r="BD17" s="100"/>
      <c r="BE17" s="100"/>
      <c r="BF17" s="100"/>
      <c r="BG17" s="100"/>
      <c r="BH17" s="100"/>
      <c r="BI17" s="105" t="s">
        <v>162</v>
      </c>
      <c r="BJ17" s="106">
        <f>IF(BJ7="-",NA(),BJ7)</f>
        <v>205.5</v>
      </c>
      <c r="BK17" s="106">
        <f>IF(BK7="-",NA(),BK7)</f>
        <v>216.7</v>
      </c>
      <c r="BL17" s="106">
        <f>IF(BL7="-",NA(),BL7)</f>
        <v>136.1</v>
      </c>
      <c r="BM17" s="106">
        <f>IF(BM7="-",NA(),BM7)</f>
        <v>140.1</v>
      </c>
      <c r="BN17" s="106">
        <f>IF(BN7="-",NA(),BN7)</f>
        <v>166.4</v>
      </c>
      <c r="BO17" s="100"/>
      <c r="BP17" s="100"/>
      <c r="BQ17" s="100"/>
      <c r="BR17" s="100"/>
      <c r="BS17" s="100"/>
      <c r="BT17" s="105" t="s">
        <v>162</v>
      </c>
      <c r="BU17" s="106" t="e">
        <f>IF(BU7="-",NA(),BU7)</f>
        <v>#N/A</v>
      </c>
      <c r="BV17" s="106" t="e">
        <f>IF(BV7="-",NA(),BV7)</f>
        <v>#N/A</v>
      </c>
      <c r="BW17" s="106" t="e">
        <f>IF(BW7="-",NA(),BW7)</f>
        <v>#N/A</v>
      </c>
      <c r="BX17" s="106" t="e">
        <f>IF(BX7="-",NA(),BX7)</f>
        <v>#N/A</v>
      </c>
      <c r="BY17" s="106" t="e">
        <f>IF(BY7="-",NA(),BY7)</f>
        <v>#N/A</v>
      </c>
      <c r="BZ17" s="100"/>
      <c r="CA17" s="100"/>
      <c r="CB17" s="100"/>
      <c r="CC17" s="100"/>
      <c r="CD17" s="100"/>
      <c r="CE17" s="105" t="s">
        <v>162</v>
      </c>
      <c r="CF17" s="106">
        <f>IF(CF7="-",NA(),CF7)</f>
        <v>17237.099999999999</v>
      </c>
      <c r="CG17" s="106">
        <f>IF(CG7="-",NA(),CG7)</f>
        <v>19337.2</v>
      </c>
      <c r="CH17" s="106">
        <f>IF(CH7="-",NA(),CH7)</f>
        <v>24434.1</v>
      </c>
      <c r="CI17" s="106">
        <f>IF(CI7="-",NA(),CI7)</f>
        <v>26231</v>
      </c>
      <c r="CJ17" s="106">
        <f>IF(CJ7="-",NA(),CJ7)</f>
        <v>21934.6</v>
      </c>
      <c r="CK17" s="100"/>
      <c r="CL17" s="100"/>
      <c r="CM17" s="100"/>
      <c r="CN17" s="100"/>
      <c r="CO17" s="105" t="s">
        <v>162</v>
      </c>
      <c r="CP17" s="107">
        <f>IF(CP7="-",NA(),CP7)</f>
        <v>32065</v>
      </c>
      <c r="CQ17" s="107">
        <f>IF(CQ7="-",NA(),CQ7)</f>
        <v>31117</v>
      </c>
      <c r="CR17" s="107">
        <f>IF(CR7="-",NA(),CR7)</f>
        <v>12812</v>
      </c>
      <c r="CS17" s="107">
        <f>IF(CS7="-",NA(),CS7)</f>
        <v>11217</v>
      </c>
      <c r="CT17" s="107">
        <f>IF(CT7="-",NA(),CT7)</f>
        <v>19400</v>
      </c>
      <c r="CU17" s="100"/>
      <c r="CV17" s="100"/>
      <c r="CW17" s="100"/>
      <c r="CX17" s="100"/>
      <c r="CY17" s="100"/>
      <c r="CZ17" s="105" t="s">
        <v>162</v>
      </c>
      <c r="DA17" s="106">
        <f>IF(DA7="-",NA(),DA7)</f>
        <v>20.7</v>
      </c>
      <c r="DB17" s="106">
        <f>IF(DB7="-",NA(),DB7)</f>
        <v>17.2</v>
      </c>
      <c r="DC17" s="106">
        <f>IF(DC7="-",NA(),DC7)</f>
        <v>16</v>
      </c>
      <c r="DD17" s="106">
        <f>IF(DD7="-",NA(),DD7)</f>
        <v>13</v>
      </c>
      <c r="DE17" s="106">
        <f>IF(DE7="-",NA(),DE7)</f>
        <v>15.9</v>
      </c>
      <c r="DF17" s="100"/>
      <c r="DG17" s="100"/>
      <c r="DH17" s="100"/>
      <c r="DI17" s="100"/>
      <c r="DJ17" s="105" t="s">
        <v>162</v>
      </c>
      <c r="DK17" s="106">
        <f>IF(DK7="-",NA(),DK7)</f>
        <v>31.5</v>
      </c>
      <c r="DL17" s="106">
        <f>IF(DL7="-",NA(),DL7)</f>
        <v>20.6</v>
      </c>
      <c r="DM17" s="106">
        <f>IF(DM7="-",NA(),DM7)</f>
        <v>45.9</v>
      </c>
      <c r="DN17" s="106">
        <f>IF(DN7="-",NA(),DN7)</f>
        <v>34.700000000000003</v>
      </c>
      <c r="DO17" s="106">
        <f>IF(DO7="-",NA(),DO7)</f>
        <v>30</v>
      </c>
      <c r="DP17" s="100"/>
      <c r="DQ17" s="100"/>
      <c r="DR17" s="100"/>
      <c r="DS17" s="100"/>
      <c r="DT17" s="105" t="s">
        <v>162</v>
      </c>
      <c r="DU17" s="106">
        <f>IF(DU7="-",NA(),DU7)</f>
        <v>141.6</v>
      </c>
      <c r="DV17" s="106">
        <f>IF(DV7="-",NA(),DV7)</f>
        <v>115.7</v>
      </c>
      <c r="DW17" s="106">
        <f>IF(DW7="-",NA(),DW7)</f>
        <v>93.1</v>
      </c>
      <c r="DX17" s="106">
        <f>IF(DX7="-",NA(),DX7)</f>
        <v>57.8</v>
      </c>
      <c r="DY17" s="106">
        <f>IF(DY7="-",NA(),DY7)</f>
        <v>0</v>
      </c>
      <c r="DZ17" s="100"/>
      <c r="EA17" s="100"/>
      <c r="EB17" s="100"/>
      <c r="EC17" s="100"/>
      <c r="ED17" s="105" t="s">
        <v>162</v>
      </c>
      <c r="EE17" s="106" t="e">
        <f>IF(EE7="-",NA(),EE7)</f>
        <v>#N/A</v>
      </c>
      <c r="EF17" s="106" t="e">
        <f>IF(EF7="-",NA(),EF7)</f>
        <v>#N/A</v>
      </c>
      <c r="EG17" s="106" t="e">
        <f>IF(EG7="-",NA(),EG7)</f>
        <v>#N/A</v>
      </c>
      <c r="EH17" s="106" t="e">
        <f>IF(EH7="-",NA(),EH7)</f>
        <v>#N/A</v>
      </c>
      <c r="EI17" s="106" t="e">
        <f>IF(EI7="-",NA(),EI7)</f>
        <v>#N/A</v>
      </c>
      <c r="EJ17" s="100"/>
      <c r="EK17" s="100"/>
      <c r="EL17" s="100"/>
      <c r="EM17" s="100"/>
      <c r="EN17" s="105" t="s">
        <v>162</v>
      </c>
      <c r="EO17" s="106">
        <f>IF(EO7="-",NA(),EO7)</f>
        <v>100</v>
      </c>
      <c r="EP17" s="106">
        <f>IF(EP7="-",NA(),EP7)</f>
        <v>100</v>
      </c>
      <c r="EQ17" s="106">
        <f>IF(EQ7="-",NA(),EQ7)</f>
        <v>100</v>
      </c>
      <c r="ER17" s="106">
        <f>IF(ER7="-",NA(),ER7)</f>
        <v>0</v>
      </c>
      <c r="ES17" s="106">
        <f>IF(ES7="-",NA(),ES7)</f>
        <v>100</v>
      </c>
      <c r="ET17" s="100"/>
      <c r="EU17" s="100"/>
      <c r="EV17" s="100"/>
      <c r="EW17" s="100"/>
      <c r="EX17" s="100"/>
      <c r="EY17" s="105" t="s">
        <v>162</v>
      </c>
      <c r="EZ17" s="106" t="e">
        <f>IF(EZ7="-",NA(),EZ7)</f>
        <v>#N/A</v>
      </c>
      <c r="FA17" s="106" t="e">
        <f>IF(FA7="-",NA(),FA7)</f>
        <v>#N/A</v>
      </c>
      <c r="FB17" s="106" t="e">
        <f>IF(FB7="-",NA(),FB7)</f>
        <v>#N/A</v>
      </c>
      <c r="FC17" s="106" t="e">
        <f>IF(FC7="-",NA(),FC7)</f>
        <v>#N/A</v>
      </c>
      <c r="FD17" s="106" t="e">
        <f>IF(FD7="-",NA(),FD7)</f>
        <v>#N/A</v>
      </c>
      <c r="FE17" s="100"/>
      <c r="FF17" s="100"/>
      <c r="FG17" s="100"/>
      <c r="FH17" s="100"/>
      <c r="FI17" s="105" t="s">
        <v>162</v>
      </c>
      <c r="FJ17" s="106" t="e">
        <f>IF(FJ7="-",NA(),FJ7)</f>
        <v>#N/A</v>
      </c>
      <c r="FK17" s="106" t="e">
        <f>IF(FK7="-",NA(),FK7)</f>
        <v>#N/A</v>
      </c>
      <c r="FL17" s="106" t="e">
        <f>IF(FL7="-",NA(),FL7)</f>
        <v>#N/A</v>
      </c>
      <c r="FM17" s="106" t="e">
        <f>IF(FM7="-",NA(),FM7)</f>
        <v>#N/A</v>
      </c>
      <c r="FN17" s="106" t="e">
        <f>IF(FN7="-",NA(),FN7)</f>
        <v>#N/A</v>
      </c>
      <c r="FO17" s="100"/>
      <c r="FP17" s="100"/>
      <c r="FQ17" s="100"/>
      <c r="FR17" s="100"/>
      <c r="FS17" s="105" t="s">
        <v>162</v>
      </c>
      <c r="FT17" s="106" t="e">
        <f>IF(FT7="-",NA(),FT7)</f>
        <v>#N/A</v>
      </c>
      <c r="FU17" s="106" t="e">
        <f>IF(FU7="-",NA(),FU7)</f>
        <v>#N/A</v>
      </c>
      <c r="FV17" s="106" t="e">
        <f>IF(FV7="-",NA(),FV7)</f>
        <v>#N/A</v>
      </c>
      <c r="FW17" s="106" t="e">
        <f>IF(FW7="-",NA(),FW7)</f>
        <v>#N/A</v>
      </c>
      <c r="FX17" s="106" t="e">
        <f>IF(FX7="-",NA(),FX7)</f>
        <v>#N/A</v>
      </c>
      <c r="FY17" s="100"/>
      <c r="FZ17" s="100"/>
      <c r="GA17" s="100"/>
      <c r="GB17" s="100"/>
      <c r="GC17" s="105" t="s">
        <v>162</v>
      </c>
      <c r="GD17" s="106" t="e">
        <f>IF(GD7="-",NA(),GD7)</f>
        <v>#N/A</v>
      </c>
      <c r="GE17" s="106" t="e">
        <f>IF(GE7="-",NA(),GE7)</f>
        <v>#N/A</v>
      </c>
      <c r="GF17" s="106" t="e">
        <f>IF(GF7="-",NA(),GF7)</f>
        <v>#N/A</v>
      </c>
      <c r="GG17" s="106" t="e">
        <f>IF(GG7="-",NA(),GG7)</f>
        <v>#N/A</v>
      </c>
      <c r="GH17" s="106" t="e">
        <f>IF(GH7="-",NA(),GH7)</f>
        <v>#N/A</v>
      </c>
      <c r="GI17" s="100"/>
      <c r="GJ17" s="100"/>
      <c r="GK17" s="100"/>
      <c r="GL17" s="100"/>
      <c r="GM17" s="105" t="s">
        <v>162</v>
      </c>
      <c r="GN17" s="106" t="e">
        <f>IF(GN7="-",NA(),GN7)</f>
        <v>#N/A</v>
      </c>
      <c r="GO17" s="106" t="e">
        <f>IF(GO7="-",NA(),GO7)</f>
        <v>#N/A</v>
      </c>
      <c r="GP17" s="106" t="e">
        <f>IF(GP7="-",NA(),GP7)</f>
        <v>#N/A</v>
      </c>
      <c r="GQ17" s="106" t="e">
        <f>IF(GQ7="-",NA(),GQ7)</f>
        <v>#N/A</v>
      </c>
      <c r="GR17" s="106" t="e">
        <f>IF(GR7="-",NA(),GR7)</f>
        <v>#N/A</v>
      </c>
      <c r="GS17" s="100"/>
      <c r="GT17" s="100"/>
      <c r="GU17" s="100"/>
      <c r="GV17" s="100"/>
      <c r="GW17" s="100"/>
      <c r="GX17" s="105" t="s">
        <v>162</v>
      </c>
      <c r="GY17" s="106" t="e">
        <f>IF(GY7="-",NA(),GY7)</f>
        <v>#N/A</v>
      </c>
      <c r="GZ17" s="106" t="e">
        <f>IF(GZ7="-",NA(),GZ7)</f>
        <v>#N/A</v>
      </c>
      <c r="HA17" s="106" t="e">
        <f>IF(HA7="-",NA(),HA7)</f>
        <v>#N/A</v>
      </c>
      <c r="HB17" s="106" t="e">
        <f>IF(HB7="-",NA(),HB7)</f>
        <v>#N/A</v>
      </c>
      <c r="HC17" s="106" t="e">
        <f>IF(HC7="-",NA(),HC7)</f>
        <v>#N/A</v>
      </c>
      <c r="HD17" s="100"/>
      <c r="HE17" s="100"/>
      <c r="HF17" s="100"/>
      <c r="HG17" s="100"/>
      <c r="HH17" s="105" t="s">
        <v>162</v>
      </c>
      <c r="HI17" s="106" t="e">
        <f>IF(HI7="-",NA(),HI7)</f>
        <v>#N/A</v>
      </c>
      <c r="HJ17" s="106" t="e">
        <f>IF(HJ7="-",NA(),HJ7)</f>
        <v>#N/A</v>
      </c>
      <c r="HK17" s="106" t="e">
        <f>IF(HK7="-",NA(),HK7)</f>
        <v>#N/A</v>
      </c>
      <c r="HL17" s="106" t="e">
        <f>IF(HL7="-",NA(),HL7)</f>
        <v>#N/A</v>
      </c>
      <c r="HM17" s="106" t="e">
        <f>IF(HM7="-",NA(),HM7)</f>
        <v>#N/A</v>
      </c>
      <c r="HN17" s="100"/>
      <c r="HO17" s="100"/>
      <c r="HP17" s="100"/>
      <c r="HQ17" s="100"/>
      <c r="HR17" s="105" t="s">
        <v>162</v>
      </c>
      <c r="HS17" s="106" t="e">
        <f>IF(HS7="-",NA(),HS7)</f>
        <v>#N/A</v>
      </c>
      <c r="HT17" s="106" t="e">
        <f>IF(HT7="-",NA(),HT7)</f>
        <v>#N/A</v>
      </c>
      <c r="HU17" s="106" t="e">
        <f>IF(HU7="-",NA(),HU7)</f>
        <v>#N/A</v>
      </c>
      <c r="HV17" s="106" t="e">
        <f>IF(HV7="-",NA(),HV7)</f>
        <v>#N/A</v>
      </c>
      <c r="HW17" s="106" t="e">
        <f>IF(HW7="-",NA(),HW7)</f>
        <v>#N/A</v>
      </c>
      <c r="HX17" s="100"/>
      <c r="HY17" s="100"/>
      <c r="HZ17" s="100"/>
      <c r="IA17" s="100"/>
      <c r="IB17" s="105" t="s">
        <v>162</v>
      </c>
      <c r="IC17" s="106" t="e">
        <f>IF(IC7="-",NA(),IC7)</f>
        <v>#N/A</v>
      </c>
      <c r="ID17" s="106" t="e">
        <f>IF(ID7="-",NA(),ID7)</f>
        <v>#N/A</v>
      </c>
      <c r="IE17" s="106" t="e">
        <f>IF(IE7="-",NA(),IE7)</f>
        <v>#N/A</v>
      </c>
      <c r="IF17" s="106" t="e">
        <f>IF(IF7="-",NA(),IF7)</f>
        <v>#N/A</v>
      </c>
      <c r="IG17" s="106" t="e">
        <f>IF(IG7="-",NA(),IG7)</f>
        <v>#N/A</v>
      </c>
      <c r="IH17" s="100"/>
      <c r="II17" s="100"/>
      <c r="IJ17" s="100"/>
      <c r="IK17" s="100"/>
      <c r="IL17" s="105" t="s">
        <v>162</v>
      </c>
      <c r="IM17" s="106" t="e">
        <f>IF(IM7="-",NA(),IM7)</f>
        <v>#N/A</v>
      </c>
      <c r="IN17" s="106" t="e">
        <f>IF(IN7="-",NA(),IN7)</f>
        <v>#N/A</v>
      </c>
      <c r="IO17" s="106" t="e">
        <f>IF(IO7="-",NA(),IO7)</f>
        <v>#N/A</v>
      </c>
      <c r="IP17" s="106" t="e">
        <f>IF(IP7="-",NA(),IP7)</f>
        <v>#N/A</v>
      </c>
      <c r="IQ17" s="106" t="e">
        <f>IF(IQ7="-",NA(),IQ7)</f>
        <v>#N/A</v>
      </c>
      <c r="IR17" s="100"/>
      <c r="IS17" s="100"/>
      <c r="IT17" s="100"/>
      <c r="IU17" s="100"/>
      <c r="IV17" s="100"/>
      <c r="IW17" s="105" t="s">
        <v>162</v>
      </c>
      <c r="IX17" s="106">
        <f>IF(IX7="-",NA(),IX7)</f>
        <v>20.7</v>
      </c>
      <c r="IY17" s="106">
        <f>IF(IY7="-",NA(),IY7)</f>
        <v>17.2</v>
      </c>
      <c r="IZ17" s="106">
        <f>IF(IZ7="-",NA(),IZ7)</f>
        <v>16</v>
      </c>
      <c r="JA17" s="106">
        <f>IF(JA7="-",NA(),JA7)</f>
        <v>13</v>
      </c>
      <c r="JB17" s="106">
        <f>IF(JB7="-",NA(),JB7)</f>
        <v>15.9</v>
      </c>
      <c r="JC17" s="100"/>
      <c r="JD17" s="100"/>
      <c r="JE17" s="100"/>
      <c r="JF17" s="100"/>
      <c r="JG17" s="105" t="s">
        <v>162</v>
      </c>
      <c r="JH17" s="106">
        <f>IF(JH7="-",NA(),JH7)</f>
        <v>31.5</v>
      </c>
      <c r="JI17" s="106">
        <f>IF(JI7="-",NA(),JI7)</f>
        <v>20.6</v>
      </c>
      <c r="JJ17" s="106">
        <f>IF(JJ7="-",NA(),JJ7)</f>
        <v>45.9</v>
      </c>
      <c r="JK17" s="106">
        <f>IF(JK7="-",NA(),JK7)</f>
        <v>34.700000000000003</v>
      </c>
      <c r="JL17" s="106">
        <f>IF(JL7="-",NA(),JL7)</f>
        <v>30</v>
      </c>
      <c r="JM17" s="100"/>
      <c r="JN17" s="100"/>
      <c r="JO17" s="100"/>
      <c r="JP17" s="100"/>
      <c r="JQ17" s="105" t="s">
        <v>162</v>
      </c>
      <c r="JR17" s="106">
        <f>IF(JR7="-",NA(),JR7)</f>
        <v>141.6</v>
      </c>
      <c r="JS17" s="106">
        <f>IF(JS7="-",NA(),JS7)</f>
        <v>115.7</v>
      </c>
      <c r="JT17" s="106">
        <f>IF(JT7="-",NA(),JT7)</f>
        <v>93.1</v>
      </c>
      <c r="JU17" s="106">
        <f>IF(JU7="-",NA(),JU7)</f>
        <v>57.8</v>
      </c>
      <c r="JV17" s="106">
        <f>IF(JV7="-",NA(),JV7)</f>
        <v>0</v>
      </c>
      <c r="JW17" s="100"/>
      <c r="JX17" s="100"/>
      <c r="JY17" s="100"/>
      <c r="JZ17" s="100"/>
      <c r="KA17" s="105" t="s">
        <v>162</v>
      </c>
      <c r="KB17" s="106" t="e">
        <f>IF(KB7="-",NA(),KB7)</f>
        <v>#N/A</v>
      </c>
      <c r="KC17" s="106" t="e">
        <f>IF(KC7="-",NA(),KC7)</f>
        <v>#N/A</v>
      </c>
      <c r="KD17" s="106" t="e">
        <f>IF(KD7="-",NA(),KD7)</f>
        <v>#N/A</v>
      </c>
      <c r="KE17" s="106" t="e">
        <f>IF(KE7="-",NA(),KE7)</f>
        <v>#N/A</v>
      </c>
      <c r="KF17" s="106" t="e">
        <f>IF(KF7="-",NA(),KF7)</f>
        <v>#N/A</v>
      </c>
      <c r="KG17" s="100"/>
      <c r="KH17" s="100"/>
      <c r="KI17" s="100"/>
      <c r="KJ17" s="100"/>
      <c r="KK17" s="105" t="s">
        <v>162</v>
      </c>
      <c r="KL17" s="106">
        <f>IF(KL7="-",NA(),KL7)</f>
        <v>100</v>
      </c>
      <c r="KM17" s="106">
        <f>IF(KM7="-",NA(),KM7)</f>
        <v>100</v>
      </c>
      <c r="KN17" s="106">
        <f>IF(KN7="-",NA(),KN7)</f>
        <v>100</v>
      </c>
      <c r="KO17" s="106">
        <f>IF(KO7="-",NA(),KO7)</f>
        <v>0</v>
      </c>
      <c r="KP17" s="106">
        <f>IF(KP7="-",NA(),KP7)</f>
        <v>100</v>
      </c>
      <c r="KQ17" s="100"/>
      <c r="KR17" s="100"/>
      <c r="KS17" s="100"/>
      <c r="KT17" s="100"/>
      <c r="KU17" s="100"/>
      <c r="KV17" s="105" t="s">
        <v>162</v>
      </c>
      <c r="KW17" s="106" t="e">
        <f>IF(KW7="-",NA(),KW7)</f>
        <v>#N/A</v>
      </c>
      <c r="KX17" s="106" t="e">
        <f>IF(KX7="-",NA(),KX7)</f>
        <v>#N/A</v>
      </c>
      <c r="KY17" s="106" t="e">
        <f>IF(KY7="-",NA(),KY7)</f>
        <v>#N/A</v>
      </c>
      <c r="KZ17" s="106" t="e">
        <f>IF(KZ7="-",NA(),KZ7)</f>
        <v>#N/A</v>
      </c>
      <c r="LA17" s="106" t="e">
        <f>IF(LA7="-",NA(),LA7)</f>
        <v>#N/A</v>
      </c>
      <c r="LB17" s="100"/>
      <c r="LC17" s="100"/>
      <c r="LD17" s="100"/>
      <c r="LE17" s="100"/>
      <c r="LF17" s="105" t="s">
        <v>162</v>
      </c>
      <c r="LG17" s="106" t="e">
        <f>IF(LG7="-",NA(),LG7)</f>
        <v>#N/A</v>
      </c>
      <c r="LH17" s="106" t="e">
        <f>IF(LH7="-",NA(),LH7)</f>
        <v>#N/A</v>
      </c>
      <c r="LI17" s="106" t="e">
        <f>IF(LI7="-",NA(),LI7)</f>
        <v>#N/A</v>
      </c>
      <c r="LJ17" s="106" t="e">
        <f>IF(LJ7="-",NA(),LJ7)</f>
        <v>#N/A</v>
      </c>
      <c r="LK17" s="106" t="e">
        <f>IF(LK7="-",NA(),LK7)</f>
        <v>#N/A</v>
      </c>
      <c r="LL17" s="100"/>
      <c r="LM17" s="100"/>
      <c r="LN17" s="100"/>
      <c r="LO17" s="100"/>
      <c r="LP17" s="105" t="s">
        <v>162</v>
      </c>
      <c r="LQ17" s="106" t="e">
        <f>IF(LQ7="-",NA(),LQ7)</f>
        <v>#N/A</v>
      </c>
      <c r="LR17" s="106" t="e">
        <f>IF(LR7="-",NA(),LR7)</f>
        <v>#N/A</v>
      </c>
      <c r="LS17" s="106" t="e">
        <f>IF(LS7="-",NA(),LS7)</f>
        <v>#N/A</v>
      </c>
      <c r="LT17" s="106" t="e">
        <f>IF(LT7="-",NA(),LT7)</f>
        <v>#N/A</v>
      </c>
      <c r="LU17" s="106" t="e">
        <f>IF(LU7="-",NA(),LU7)</f>
        <v>#N/A</v>
      </c>
      <c r="LV17" s="100"/>
      <c r="LW17" s="100"/>
      <c r="LX17" s="100"/>
      <c r="LY17" s="100"/>
      <c r="LZ17" s="105" t="s">
        <v>162</v>
      </c>
      <c r="MA17" s="106" t="e">
        <f>IF(MA7="-",NA(),MA7)</f>
        <v>#N/A</v>
      </c>
      <c r="MB17" s="106" t="e">
        <f>IF(MB7="-",NA(),MB7)</f>
        <v>#N/A</v>
      </c>
      <c r="MC17" s="106" t="e">
        <f>IF(MC7="-",NA(),MC7)</f>
        <v>#N/A</v>
      </c>
      <c r="MD17" s="106" t="e">
        <f>IF(MD7="-",NA(),MD7)</f>
        <v>#N/A</v>
      </c>
      <c r="ME17" s="106" t="e">
        <f>IF(ME7="-",NA(),ME7)</f>
        <v>#N/A</v>
      </c>
      <c r="MF17" s="100"/>
      <c r="MG17" s="100"/>
      <c r="MH17" s="100"/>
      <c r="MI17" s="100"/>
      <c r="MJ17" s="105" t="s">
        <v>162</v>
      </c>
      <c r="MK17" s="106" t="e">
        <f>IF(MK7="-",NA(),MK7)</f>
        <v>#N/A</v>
      </c>
      <c r="ML17" s="106" t="e">
        <f>IF(ML7="-",NA(),ML7)</f>
        <v>#N/A</v>
      </c>
      <c r="MM17" s="106" t="e">
        <f>IF(MM7="-",NA(),MM7)</f>
        <v>#N/A</v>
      </c>
      <c r="MN17" s="106" t="e">
        <f>IF(MN7="-",NA(),MN7)</f>
        <v>#N/A</v>
      </c>
      <c r="MO17" s="106" t="e">
        <f>IF(MO7="-",NA(),MO7)</f>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163</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164</v>
      </c>
      <c r="AY18" s="106">
        <f>IF(BD7="-",NA(),BD7)</f>
        <v>118.8</v>
      </c>
      <c r="AZ18" s="106">
        <f>IF(BE7="-",NA(),BE7)</f>
        <v>88.8</v>
      </c>
      <c r="BA18" s="106">
        <f>IF(BF7="-",NA(),BF7)</f>
        <v>121.3</v>
      </c>
      <c r="BB18" s="106">
        <f>IF(BG7="-",NA(),BG7)</f>
        <v>123.2</v>
      </c>
      <c r="BC18" s="106">
        <f>IF(BH7="-",NA(),BH7)</f>
        <v>134.69999999999999</v>
      </c>
      <c r="BD18" s="100"/>
      <c r="BE18" s="100"/>
      <c r="BF18" s="100"/>
      <c r="BG18" s="100"/>
      <c r="BH18" s="100"/>
      <c r="BI18" s="105" t="s">
        <v>164</v>
      </c>
      <c r="BJ18" s="106">
        <f>IF(BO7="-",NA(),BO7)</f>
        <v>255.4</v>
      </c>
      <c r="BK18" s="106">
        <f>IF(BP7="-",NA(),BP7)</f>
        <v>269.8</v>
      </c>
      <c r="BL18" s="106">
        <f>IF(BQ7="-",NA(),BQ7)</f>
        <v>247.9</v>
      </c>
      <c r="BM18" s="106">
        <f>IF(BR7="-",NA(),BR7)</f>
        <v>240.1</v>
      </c>
      <c r="BN18" s="106">
        <f>IF(BS7="-",NA(),BS7)</f>
        <v>255.5</v>
      </c>
      <c r="BO18" s="100"/>
      <c r="BP18" s="100"/>
      <c r="BQ18" s="100"/>
      <c r="BR18" s="100"/>
      <c r="BS18" s="100"/>
      <c r="BT18" s="105" t="s">
        <v>164</v>
      </c>
      <c r="BU18" s="106" t="e">
        <f>IF(BZ7="-",NA(),BZ7)</f>
        <v>#N/A</v>
      </c>
      <c r="BV18" s="106" t="e">
        <f>IF(CA7="-",NA(),CA7)</f>
        <v>#N/A</v>
      </c>
      <c r="BW18" s="106" t="e">
        <f>IF(CB7="-",NA(),CB7)</f>
        <v>#N/A</v>
      </c>
      <c r="BX18" s="106" t="e">
        <f>IF(CC7="-",NA(),CC7)</f>
        <v>#N/A</v>
      </c>
      <c r="BY18" s="106" t="e">
        <f>IF(CD7="-",NA(),CD7)</f>
        <v>#N/A</v>
      </c>
      <c r="BZ18" s="100"/>
      <c r="CA18" s="100"/>
      <c r="CB18" s="100"/>
      <c r="CC18" s="100"/>
      <c r="CD18" s="100"/>
      <c r="CE18" s="105" t="s">
        <v>164</v>
      </c>
      <c r="CF18" s="106">
        <f>IF(CK7="-",NA(),CK7)</f>
        <v>18815.8</v>
      </c>
      <c r="CG18" s="106">
        <f>IF(CL7="-",NA(),CL7)</f>
        <v>22847.9</v>
      </c>
      <c r="CH18" s="106">
        <f>IF(CM7="-",NA(),CM7)</f>
        <v>19199</v>
      </c>
      <c r="CI18" s="106">
        <f>IF(CN7="-",NA(),CN7)</f>
        <v>19830.400000000001</v>
      </c>
      <c r="CJ18" s="106">
        <f>IF(CO7="-",NA(),CO7)</f>
        <v>19066.3</v>
      </c>
      <c r="CK18" s="100"/>
      <c r="CL18" s="100"/>
      <c r="CM18" s="100"/>
      <c r="CN18" s="100"/>
      <c r="CO18" s="105" t="s">
        <v>164</v>
      </c>
      <c r="CP18" s="107">
        <f>IF(CU7="-",NA(),CU7)</f>
        <v>37685</v>
      </c>
      <c r="CQ18" s="107">
        <f>IF(CV7="-",NA(),CV7)</f>
        <v>2390</v>
      </c>
      <c r="CR18" s="107">
        <f>IF(CW7="-",NA(),CW7)</f>
        <v>32739</v>
      </c>
      <c r="CS18" s="107">
        <f>IF(CX7="-",NA(),CX7)</f>
        <v>34140</v>
      </c>
      <c r="CT18" s="107">
        <f>IF(CY7="-",NA(),CY7)</f>
        <v>33434</v>
      </c>
      <c r="CU18" s="100"/>
      <c r="CV18" s="100"/>
      <c r="CW18" s="100"/>
      <c r="CX18" s="100"/>
      <c r="CY18" s="100"/>
      <c r="CZ18" s="105" t="s">
        <v>164</v>
      </c>
      <c r="DA18" s="106">
        <f>IF(DF7="-",NA(),DF7)</f>
        <v>32.4</v>
      </c>
      <c r="DB18" s="106">
        <f>IF(DG7="-",NA(),DG7)</f>
        <v>36.4</v>
      </c>
      <c r="DC18" s="106">
        <f>IF(DH7="-",NA(),DH7)</f>
        <v>31.6</v>
      </c>
      <c r="DD18" s="106">
        <f>IF(DI7="-",NA(),DI7)</f>
        <v>31.6</v>
      </c>
      <c r="DE18" s="106">
        <f>IF(DJ7="-",NA(),DJ7)</f>
        <v>30.1</v>
      </c>
      <c r="DF18" s="100"/>
      <c r="DG18" s="100"/>
      <c r="DH18" s="100"/>
      <c r="DI18" s="100"/>
      <c r="DJ18" s="105" t="s">
        <v>164</v>
      </c>
      <c r="DK18" s="106">
        <f>IF(DP7="-",NA(),DP7)</f>
        <v>10.1</v>
      </c>
      <c r="DL18" s="106">
        <f>IF(DQ7="-",NA(),DQ7)</f>
        <v>8.3000000000000007</v>
      </c>
      <c r="DM18" s="106">
        <f>IF(DR7="-",NA(),DR7)</f>
        <v>7.1</v>
      </c>
      <c r="DN18" s="106">
        <f>IF(DS7="-",NA(),DS7)</f>
        <v>7.3</v>
      </c>
      <c r="DO18" s="106">
        <f>IF(DT7="-",NA(),DT7)</f>
        <v>5.4</v>
      </c>
      <c r="DP18" s="100"/>
      <c r="DQ18" s="100"/>
      <c r="DR18" s="100"/>
      <c r="DS18" s="100"/>
      <c r="DT18" s="105" t="s">
        <v>164</v>
      </c>
      <c r="DU18" s="106">
        <f>IF(DZ7="-",NA(),DZ7)</f>
        <v>106.3</v>
      </c>
      <c r="DV18" s="106">
        <f>IF(EA7="-",NA(),EA7)</f>
        <v>110.5</v>
      </c>
      <c r="DW18" s="106">
        <f>IF(EB7="-",NA(),EB7)</f>
        <v>156.5</v>
      </c>
      <c r="DX18" s="106">
        <f>IF(EC7="-",NA(),EC7)</f>
        <v>157.6</v>
      </c>
      <c r="DY18" s="106">
        <f>IF(ED7="-",NA(),ED7)</f>
        <v>173.7</v>
      </c>
      <c r="DZ18" s="100"/>
      <c r="EA18" s="100"/>
      <c r="EB18" s="100"/>
      <c r="EC18" s="100"/>
      <c r="ED18" s="105" t="s">
        <v>164</v>
      </c>
      <c r="EE18" s="106" t="e">
        <f>IF(EJ7="-",NA(),EJ7)</f>
        <v>#N/A</v>
      </c>
      <c r="EF18" s="106" t="e">
        <f>IF(EK7="-",NA(),EK7)</f>
        <v>#N/A</v>
      </c>
      <c r="EG18" s="106" t="e">
        <f>IF(EL7="-",NA(),EL7)</f>
        <v>#N/A</v>
      </c>
      <c r="EH18" s="106" t="e">
        <f>IF(EM7="-",NA(),EM7)</f>
        <v>#N/A</v>
      </c>
      <c r="EI18" s="106" t="e">
        <f>IF(EN7="-",NA(),EN7)</f>
        <v>#N/A</v>
      </c>
      <c r="EJ18" s="100"/>
      <c r="EK18" s="100"/>
      <c r="EL18" s="100"/>
      <c r="EM18" s="100"/>
      <c r="EN18" s="105" t="s">
        <v>164</v>
      </c>
      <c r="EO18" s="106">
        <f>IF(ET7="-",NA(),ET7)</f>
        <v>71</v>
      </c>
      <c r="EP18" s="106">
        <f>IF(EU7="-",NA(),EU7)</f>
        <v>74.2</v>
      </c>
      <c r="EQ18" s="106">
        <f>IF(EV7="-",NA(),EV7)</f>
        <v>86.8</v>
      </c>
      <c r="ER18" s="106">
        <f>IF(EW7="-",NA(),EW7)</f>
        <v>82.8</v>
      </c>
      <c r="ES18" s="106">
        <f>IF(EX7="-",NA(),EX7)</f>
        <v>82.6</v>
      </c>
      <c r="ET18" s="100"/>
      <c r="EU18" s="100"/>
      <c r="EV18" s="100"/>
      <c r="EW18" s="100"/>
      <c r="EX18" s="100"/>
      <c r="EY18" s="105" t="s">
        <v>164</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164</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164</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164</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164</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164</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164</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164</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164</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164</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164</v>
      </c>
      <c r="IX18" s="106">
        <f>IF(OR(NOT($IX$8),JC7="-"),NA(),JC7)</f>
        <v>13.7</v>
      </c>
      <c r="IY18" s="106">
        <f>IF(OR(NOT($IX$8),JD7="-"),NA(),JD7)</f>
        <v>16.5</v>
      </c>
      <c r="IZ18" s="106">
        <f>IF(OR(NOT($IX$8),JE7="-"),NA(),JE7)</f>
        <v>15</v>
      </c>
      <c r="JA18" s="106">
        <f>IF(OR(NOT($IX$8),JF7="-"),NA(),JF7)</f>
        <v>12.8</v>
      </c>
      <c r="JB18" s="106">
        <f>IF(OR(NOT($IX$8),JG7="-"),NA(),JG7)</f>
        <v>11.1</v>
      </c>
      <c r="JC18" s="100"/>
      <c r="JD18" s="100"/>
      <c r="JE18" s="100"/>
      <c r="JF18" s="100"/>
      <c r="JG18" s="105" t="s">
        <v>164</v>
      </c>
      <c r="JH18" s="106">
        <f>IF(OR(NOT($JH$8),JM7="-"),NA(),JM7)</f>
        <v>40</v>
      </c>
      <c r="JI18" s="106">
        <f>IF(OR(NOT($JH$8),JN7="-"),NA(),JN7)</f>
        <v>39.700000000000003</v>
      </c>
      <c r="JJ18" s="106">
        <f>IF(OR(NOT($JH$8),JO7="-"),NA(),JO7)</f>
        <v>37.5</v>
      </c>
      <c r="JK18" s="106">
        <f>IF(OR(NOT($JH$8),JP7="-"),NA(),JP7)</f>
        <v>37.299999999999997</v>
      </c>
      <c r="JL18" s="106">
        <f>IF(OR(NOT($JH$8),JQ7="-"),NA(),JQ7)</f>
        <v>26</v>
      </c>
      <c r="JM18" s="100"/>
      <c r="JN18" s="100"/>
      <c r="JO18" s="100"/>
      <c r="JP18" s="100"/>
      <c r="JQ18" s="105" t="s">
        <v>164</v>
      </c>
      <c r="JR18" s="106">
        <f>IF(OR(NOT($JR$8),JW7="-"),NA(),JW7)</f>
        <v>102.9</v>
      </c>
      <c r="JS18" s="106">
        <f>IF(OR(NOT($JR$8),JX7="-"),NA(),JX7)</f>
        <v>51.8</v>
      </c>
      <c r="JT18" s="106">
        <f>IF(OR(NOT($JR$8),JY7="-"),NA(),JY7)</f>
        <v>34.200000000000003</v>
      </c>
      <c r="JU18" s="106">
        <f>IF(OR(NOT($JR$8),JZ7="-"),NA(),JZ7)</f>
        <v>85.9</v>
      </c>
      <c r="JV18" s="106">
        <f>IF(OR(NOT($JR$8),KA7="-"),NA(),KA7)</f>
        <v>409.1</v>
      </c>
      <c r="JW18" s="100"/>
      <c r="JX18" s="100"/>
      <c r="JY18" s="100"/>
      <c r="JZ18" s="100"/>
      <c r="KA18" s="105" t="s">
        <v>164</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164</v>
      </c>
      <c r="KL18" s="106">
        <f>IF(OR(NOT($KL$8),KQ7="-"),NA(),KQ7)</f>
        <v>96</v>
      </c>
      <c r="KM18" s="106">
        <f>IF(OR(NOT($KL$8),KR7="-"),NA(),KR7)</f>
        <v>97.5</v>
      </c>
      <c r="KN18" s="106">
        <f>IF(OR(NOT($KL$8),KS7="-"),NA(),KS7)</f>
        <v>96.6</v>
      </c>
      <c r="KO18" s="106">
        <f>IF(OR(NOT($KL$8),KT7="-"),NA(),KT7)</f>
        <v>84</v>
      </c>
      <c r="KP18" s="106">
        <f>IF(OR(NOT($KL$8),KU7="-"),NA(),KU7)</f>
        <v>95.9</v>
      </c>
      <c r="KQ18" s="100"/>
      <c r="KR18" s="100"/>
      <c r="KS18" s="100"/>
      <c r="KT18" s="100"/>
      <c r="KU18" s="100"/>
      <c r="KV18" s="105" t="s">
        <v>164</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164</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164</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164</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164</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165</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149</v>
      </c>
      <c r="AY19" s="106">
        <f>$BI$7</f>
        <v>100</v>
      </c>
      <c r="AZ19" s="106">
        <f>$BI$7</f>
        <v>100</v>
      </c>
      <c r="BA19" s="106">
        <f>$BI$7</f>
        <v>100</v>
      </c>
      <c r="BB19" s="106">
        <f>$BI$7</f>
        <v>100</v>
      </c>
      <c r="BC19" s="106">
        <f>$BI$7</f>
        <v>100</v>
      </c>
      <c r="BD19" s="100"/>
      <c r="BE19" s="100"/>
      <c r="BF19" s="100"/>
      <c r="BG19" s="100"/>
      <c r="BH19" s="100"/>
      <c r="BI19" s="108" t="s">
        <v>149</v>
      </c>
      <c r="BJ19" s="106">
        <f>$BT$7</f>
        <v>100</v>
      </c>
      <c r="BK19" s="106">
        <f>$BT$7</f>
        <v>100</v>
      </c>
      <c r="BL19" s="106">
        <f>$BT$7</f>
        <v>100</v>
      </c>
      <c r="BM19" s="106">
        <f>$BT$7</f>
        <v>100</v>
      </c>
      <c r="BN19" s="106">
        <f>$BT$7</f>
        <v>100</v>
      </c>
      <c r="BO19" s="100"/>
      <c r="BP19" s="100"/>
      <c r="BQ19" s="100"/>
      <c r="BR19" s="100"/>
      <c r="BS19" s="100"/>
      <c r="BT19" s="108" t="s">
        <v>149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166</v>
      </c>
      <c r="C20" s="196"/>
      <c r="D20" s="100"/>
    </row>
    <row r="21" spans="1:374" x14ac:dyDescent="0.15">
      <c r="A21" s="97">
        <f t="shared" si="7"/>
        <v>7</v>
      </c>
      <c r="B21" s="196" t="s">
        <v>167</v>
      </c>
      <c r="C21" s="196"/>
      <c r="D21" s="100"/>
    </row>
    <row r="22" spans="1:374" x14ac:dyDescent="0.15">
      <c r="A22" s="97">
        <f t="shared" si="7"/>
        <v>8</v>
      </c>
      <c r="B22" s="196" t="s">
        <v>168</v>
      </c>
      <c r="C22" s="196"/>
      <c r="D22" s="100"/>
      <c r="E22" s="198" t="s">
        <v>169</v>
      </c>
      <c r="F22" s="199"/>
      <c r="G22" s="199"/>
      <c r="H22" s="199"/>
      <c r="I22" s="200"/>
    </row>
    <row r="23" spans="1:374" x14ac:dyDescent="0.15">
      <c r="A23" s="97">
        <f t="shared" si="7"/>
        <v>9</v>
      </c>
      <c r="B23" s="196" t="s">
        <v>170</v>
      </c>
      <c r="C23" s="196"/>
      <c r="D23" s="100"/>
      <c r="E23" s="201"/>
      <c r="F23" s="202"/>
      <c r="G23" s="202"/>
      <c r="H23" s="202"/>
      <c r="I23" s="203"/>
    </row>
    <row r="24" spans="1:374" x14ac:dyDescent="0.15">
      <c r="A24" s="97">
        <f t="shared" si="7"/>
        <v>10</v>
      </c>
      <c r="B24" s="196" t="s">
        <v>171</v>
      </c>
      <c r="C24" s="196"/>
      <c r="D24" s="100"/>
      <c r="E24" s="201"/>
      <c r="F24" s="202"/>
      <c r="G24" s="202"/>
      <c r="H24" s="202"/>
      <c r="I24" s="203"/>
    </row>
    <row r="25" spans="1:374" x14ac:dyDescent="0.15">
      <c r="A25" s="97">
        <f t="shared" si="7"/>
        <v>11</v>
      </c>
      <c r="B25" s="196" t="s">
        <v>172</v>
      </c>
      <c r="C25" s="196"/>
      <c r="D25" s="100"/>
      <c r="E25" s="201"/>
      <c r="F25" s="202"/>
      <c r="G25" s="202"/>
      <c r="H25" s="202"/>
      <c r="I25" s="203"/>
    </row>
    <row r="26" spans="1:374" x14ac:dyDescent="0.15">
      <c r="A26" s="97">
        <f t="shared" si="7"/>
        <v>12</v>
      </c>
      <c r="B26" s="196" t="s">
        <v>173</v>
      </c>
      <c r="C26" s="196"/>
      <c r="D26" s="100"/>
      <c r="E26" s="201"/>
      <c r="F26" s="202"/>
      <c r="G26" s="202"/>
      <c r="H26" s="202"/>
      <c r="I26" s="203"/>
    </row>
    <row r="27" spans="1:374" x14ac:dyDescent="0.15">
      <c r="A27" s="97">
        <f t="shared" si="7"/>
        <v>13</v>
      </c>
      <c r="B27" s="196" t="s">
        <v>174</v>
      </c>
      <c r="C27" s="196"/>
      <c r="D27" s="100"/>
      <c r="E27" s="201"/>
      <c r="F27" s="202"/>
      <c r="G27" s="202"/>
      <c r="H27" s="202"/>
      <c r="I27" s="203"/>
    </row>
    <row r="28" spans="1:374" x14ac:dyDescent="0.15">
      <c r="A28" s="97">
        <f t="shared" si="7"/>
        <v>14</v>
      </c>
      <c r="B28" s="196" t="s">
        <v>175</v>
      </c>
      <c r="C28" s="196"/>
      <c r="D28" s="100"/>
      <c r="E28" s="201"/>
      <c r="F28" s="202"/>
      <c r="G28" s="202"/>
      <c r="H28" s="202"/>
      <c r="I28" s="203"/>
    </row>
    <row r="29" spans="1:374" x14ac:dyDescent="0.15">
      <c r="A29" s="97">
        <f t="shared" si="7"/>
        <v>15</v>
      </c>
      <c r="B29" s="196" t="s">
        <v>176</v>
      </c>
      <c r="C29" s="196"/>
      <c r="D29" s="100"/>
      <c r="E29" s="201"/>
      <c r="F29" s="202"/>
      <c r="G29" s="202"/>
      <c r="H29" s="202"/>
      <c r="I29" s="203"/>
    </row>
    <row r="30" spans="1:374" x14ac:dyDescent="0.15">
      <c r="A30" s="97">
        <f t="shared" si="7"/>
        <v>16</v>
      </c>
      <c r="B30" s="196" t="s">
        <v>177</v>
      </c>
      <c r="C30" s="196"/>
      <c r="D30" s="100"/>
      <c r="E30" s="201"/>
      <c r="F30" s="202"/>
      <c r="G30" s="202"/>
      <c r="H30" s="202"/>
      <c r="I30" s="203"/>
    </row>
    <row r="31" spans="1:374" x14ac:dyDescent="0.15">
      <c r="A31" s="97">
        <f t="shared" si="7"/>
        <v>17</v>
      </c>
      <c r="B31" s="196" t="s">
        <v>178</v>
      </c>
      <c r="C31" s="196"/>
      <c r="D31" s="100"/>
      <c r="E31" s="201"/>
      <c r="F31" s="202"/>
      <c r="G31" s="202"/>
      <c r="H31" s="202"/>
      <c r="I31" s="203"/>
    </row>
    <row r="32" spans="1:374" x14ac:dyDescent="0.15">
      <c r="A32" s="97">
        <f t="shared" si="7"/>
        <v>18</v>
      </c>
      <c r="B32" s="196" t="s">
        <v>179</v>
      </c>
      <c r="C32" s="196"/>
      <c r="D32" s="100"/>
      <c r="E32" s="201"/>
      <c r="F32" s="202"/>
      <c r="G32" s="202"/>
      <c r="H32" s="202"/>
      <c r="I32" s="203"/>
    </row>
    <row r="33" spans="1:16" x14ac:dyDescent="0.15">
      <c r="A33" s="97">
        <f t="shared" si="7"/>
        <v>19</v>
      </c>
      <c r="B33" s="196" t="s">
        <v>180</v>
      </c>
      <c r="C33" s="196"/>
      <c r="D33" s="100"/>
      <c r="E33" s="201"/>
      <c r="F33" s="202"/>
      <c r="G33" s="202"/>
      <c r="H33" s="202"/>
      <c r="I33" s="203"/>
    </row>
    <row r="34" spans="1:16" x14ac:dyDescent="0.15">
      <c r="A34" s="97">
        <f t="shared" si="7"/>
        <v>20</v>
      </c>
      <c r="B34" s="196" t="s">
        <v>181</v>
      </c>
      <c r="C34" s="196"/>
      <c r="D34" s="100"/>
      <c r="E34" s="201"/>
      <c r="F34" s="202"/>
      <c r="G34" s="202"/>
      <c r="H34" s="202"/>
      <c r="I34" s="203"/>
    </row>
    <row r="35" spans="1:16" ht="25.5" customHeight="1" x14ac:dyDescent="0.15">
      <c r="E35" s="204"/>
      <c r="F35" s="205"/>
      <c r="G35" s="205"/>
      <c r="H35" s="205"/>
      <c r="I35" s="206"/>
    </row>
    <row r="36" spans="1:16" x14ac:dyDescent="0.15">
      <c r="A36" t="s">
        <v>182</v>
      </c>
      <c r="B36" t="s">
        <v>183</v>
      </c>
    </row>
    <row r="37" spans="1:16" x14ac:dyDescent="0.15">
      <c r="A37" t="s">
        <v>184</v>
      </c>
      <c r="B37" t="s">
        <v>185</v>
      </c>
      <c r="L37" s="198" t="s">
        <v>169</v>
      </c>
      <c r="M37" s="199"/>
      <c r="N37" s="199"/>
      <c r="O37" s="199"/>
      <c r="P37" s="200"/>
    </row>
    <row r="38" spans="1:16" x14ac:dyDescent="0.15">
      <c r="A38" t="s">
        <v>186</v>
      </c>
      <c r="B38" t="s">
        <v>187</v>
      </c>
      <c r="L38" s="201"/>
      <c r="M38" s="202"/>
      <c r="N38" s="202"/>
      <c r="O38" s="202"/>
      <c r="P38" s="203"/>
    </row>
    <row r="39" spans="1:16" x14ac:dyDescent="0.15">
      <c r="A39" t="s">
        <v>188</v>
      </c>
      <c r="B39" t="s">
        <v>189</v>
      </c>
      <c r="L39" s="201"/>
      <c r="M39" s="202"/>
      <c r="N39" s="202"/>
      <c r="O39" s="202"/>
      <c r="P39" s="203"/>
    </row>
    <row r="40" spans="1:16" x14ac:dyDescent="0.15">
      <c r="A40" t="s">
        <v>190</v>
      </c>
      <c r="B40" t="s">
        <v>191</v>
      </c>
      <c r="L40" s="201"/>
      <c r="M40" s="202"/>
      <c r="N40" s="202"/>
      <c r="O40" s="202"/>
      <c r="P40" s="203"/>
    </row>
    <row r="41" spans="1:16" x14ac:dyDescent="0.15">
      <c r="A41" t="s">
        <v>192</v>
      </c>
      <c r="B41" t="s">
        <v>193</v>
      </c>
      <c r="L41" s="201"/>
      <c r="M41" s="202"/>
      <c r="N41" s="202"/>
      <c r="O41" s="202"/>
      <c r="P41" s="203"/>
    </row>
    <row r="42" spans="1:16" x14ac:dyDescent="0.15">
      <c r="A42" t="s">
        <v>194</v>
      </c>
      <c r="B42" t="s">
        <v>195</v>
      </c>
      <c r="L42" s="201"/>
      <c r="M42" s="202"/>
      <c r="N42" s="202"/>
      <c r="O42" s="202"/>
      <c r="P42" s="203"/>
    </row>
    <row r="43" spans="1:16" x14ac:dyDescent="0.15">
      <c r="A43" t="s">
        <v>196</v>
      </c>
      <c r="B43" t="s">
        <v>197</v>
      </c>
      <c r="L43" s="201"/>
      <c r="M43" s="202"/>
      <c r="N43" s="202"/>
      <c r="O43" s="202"/>
      <c r="P43" s="203"/>
    </row>
    <row r="44" spans="1:16" x14ac:dyDescent="0.15">
      <c r="A44" t="s">
        <v>198</v>
      </c>
      <c r="B44" t="s">
        <v>199</v>
      </c>
      <c r="L44" s="201"/>
      <c r="M44" s="202"/>
      <c r="N44" s="202"/>
      <c r="O44" s="202"/>
      <c r="P44" s="203"/>
    </row>
    <row r="45" spans="1:16" x14ac:dyDescent="0.15">
      <c r="A45" t="s">
        <v>200</v>
      </c>
      <c r="B45" t="s">
        <v>201</v>
      </c>
      <c r="L45" s="201"/>
      <c r="M45" s="202"/>
      <c r="N45" s="202"/>
      <c r="O45" s="202"/>
      <c r="P45" s="203"/>
    </row>
    <row r="46" spans="1:16" x14ac:dyDescent="0.15">
      <c r="A46" t="s">
        <v>202</v>
      </c>
      <c r="B46" t="s">
        <v>203</v>
      </c>
      <c r="L46" s="201"/>
      <c r="M46" s="202"/>
      <c r="N46" s="202"/>
      <c r="O46" s="202"/>
      <c r="P46" s="203"/>
    </row>
    <row r="47" spans="1:16" x14ac:dyDescent="0.15">
      <c r="A47" t="s">
        <v>204</v>
      </c>
      <c r="B47" t="s">
        <v>205</v>
      </c>
      <c r="L47" s="201"/>
      <c r="M47" s="202"/>
      <c r="N47" s="202"/>
      <c r="O47" s="202"/>
      <c r="P47" s="203"/>
    </row>
    <row r="48" spans="1:16" x14ac:dyDescent="0.15">
      <c r="A48" t="s">
        <v>206</v>
      </c>
      <c r="B48" t="s">
        <v>207</v>
      </c>
      <c r="L48" s="201"/>
      <c r="M48" s="202"/>
      <c r="N48" s="202"/>
      <c r="O48" s="202"/>
      <c r="P48" s="203"/>
    </row>
    <row r="49" spans="1:16" x14ac:dyDescent="0.15">
      <c r="A49" t="s">
        <v>208</v>
      </c>
      <c r="B49" t="s">
        <v>209</v>
      </c>
      <c r="L49" s="201"/>
      <c r="M49" s="202"/>
      <c r="N49" s="202"/>
      <c r="O49" s="202"/>
      <c r="P49" s="203"/>
    </row>
    <row r="50" spans="1:16" ht="26.25" customHeight="1" x14ac:dyDescent="0.15">
      <c r="A50" t="s">
        <v>210</v>
      </c>
      <c r="B50" t="s">
        <v>211</v>
      </c>
      <c r="L50" s="204"/>
      <c r="M50" s="205"/>
      <c r="N50" s="205"/>
      <c r="O50" s="205"/>
      <c r="P50" s="206"/>
    </row>
    <row r="51" spans="1:16" x14ac:dyDescent="0.15">
      <c r="A51" t="s">
        <v>212</v>
      </c>
      <c r="B51" t="s">
        <v>213</v>
      </c>
    </row>
    <row r="52" spans="1:16" x14ac:dyDescent="0.15">
      <c r="A52" t="s">
        <v>214</v>
      </c>
      <c r="B52" t="s">
        <v>215</v>
      </c>
    </row>
    <row r="53" spans="1:16" x14ac:dyDescent="0.15">
      <c r="A53" t="s">
        <v>216</v>
      </c>
      <c r="B53" t="s">
        <v>217</v>
      </c>
    </row>
    <row r="54" spans="1:16" x14ac:dyDescent="0.15">
      <c r="A54" t="s">
        <v>218</v>
      </c>
      <c r="B54" t="s">
        <v>219</v>
      </c>
    </row>
    <row r="55" spans="1:16" x14ac:dyDescent="0.15">
      <c r="A55" t="s">
        <v>220</v>
      </c>
      <c r="B55" t="s">
        <v>221</v>
      </c>
    </row>
    <row r="56" spans="1:16" x14ac:dyDescent="0.15">
      <c r="A56" t="s">
        <v>222</v>
      </c>
      <c r="B56" t="s">
        <v>223</v>
      </c>
    </row>
    <row r="57" spans="1:16" x14ac:dyDescent="0.15">
      <c r="A57" t="s">
        <v>224</v>
      </c>
      <c r="B57" t="s">
        <v>225</v>
      </c>
    </row>
    <row r="58" spans="1:16" x14ac:dyDescent="0.15">
      <c r="A58" t="s">
        <v>226</v>
      </c>
      <c r="B58" t="s">
        <v>227</v>
      </c>
    </row>
    <row r="59" spans="1:16" x14ac:dyDescent="0.15">
      <c r="A59" t="s">
        <v>228</v>
      </c>
      <c r="B59" t="s">
        <v>229</v>
      </c>
    </row>
    <row r="60" spans="1:16" x14ac:dyDescent="0.15">
      <c r="A60" t="s">
        <v>230</v>
      </c>
      <c r="B60" t="s">
        <v>231</v>
      </c>
    </row>
    <row r="61" spans="1:16" x14ac:dyDescent="0.15">
      <c r="A61" t="s">
        <v>232</v>
      </c>
      <c r="B61" t="s">
        <v>233</v>
      </c>
    </row>
    <row r="62" spans="1:16" x14ac:dyDescent="0.15">
      <c r="A62" t="s">
        <v>234</v>
      </c>
      <c r="B62" t="s">
        <v>235</v>
      </c>
    </row>
    <row r="63" spans="1:16" x14ac:dyDescent="0.15">
      <c r="A63" t="s">
        <v>236</v>
      </c>
      <c r="B63" t="s">
        <v>237</v>
      </c>
    </row>
    <row r="64" spans="1:16" x14ac:dyDescent="0.15">
      <c r="A64" t="s">
        <v>238</v>
      </c>
      <c r="B64" t="s">
        <v>239</v>
      </c>
    </row>
    <row r="65" spans="1:2" x14ac:dyDescent="0.15">
      <c r="A65" t="s">
        <v>240</v>
      </c>
      <c r="B65" t="s">
        <v>241</v>
      </c>
    </row>
    <row r="66" spans="1:2" x14ac:dyDescent="0.15">
      <c r="A66" t="s">
        <v>242</v>
      </c>
      <c r="B66" t="s">
        <v>243</v>
      </c>
    </row>
    <row r="67" spans="1:2" x14ac:dyDescent="0.15">
      <c r="A67" t="s">
        <v>244</v>
      </c>
      <c r="B67" t="s">
        <v>243</v>
      </c>
    </row>
    <row r="68" spans="1:2" x14ac:dyDescent="0.15">
      <c r="A68" t="s">
        <v>245</v>
      </c>
      <c r="B68" t="s">
        <v>243</v>
      </c>
    </row>
    <row r="69" spans="1:2" x14ac:dyDescent="0.15">
      <c r="A69" t="s">
        <v>246</v>
      </c>
      <c r="B69" t="s">
        <v>243</v>
      </c>
    </row>
    <row r="70" spans="1:2" x14ac:dyDescent="0.15">
      <c r="A70" t="s">
        <v>247</v>
      </c>
      <c r="B70" t="s">
        <v>243</v>
      </c>
    </row>
    <row r="71" spans="1:2" x14ac:dyDescent="0.15">
      <c r="A71" t="s">
        <v>248</v>
      </c>
      <c r="B71" t="s">
        <v>243</v>
      </c>
    </row>
    <row r="72" spans="1:2" x14ac:dyDescent="0.15">
      <c r="A72" t="s">
        <v>249</v>
      </c>
      <c r="B72" t="s">
        <v>243</v>
      </c>
    </row>
    <row r="73" spans="1:2" x14ac:dyDescent="0.15">
      <c r="A73" t="s">
        <v>250</v>
      </c>
      <c r="B73" t="s">
        <v>243</v>
      </c>
    </row>
    <row r="74" spans="1:2" x14ac:dyDescent="0.15">
      <c r="A74" t="s">
        <v>251</v>
      </c>
      <c r="B74" t="s">
        <v>243</v>
      </c>
    </row>
    <row r="75" spans="1:2" x14ac:dyDescent="0.15">
      <c r="A75" t="s">
        <v>252</v>
      </c>
      <c r="B75" t="s">
        <v>243</v>
      </c>
    </row>
    <row r="76" spans="1:2" x14ac:dyDescent="0.15">
      <c r="A76" t="s">
        <v>253</v>
      </c>
      <c r="B76" t="s">
        <v>243</v>
      </c>
    </row>
    <row r="77" spans="1:2" x14ac:dyDescent="0.15">
      <c r="A77" t="s">
        <v>254</v>
      </c>
      <c r="B77" t="s">
        <v>243</v>
      </c>
    </row>
    <row r="78" spans="1:2" x14ac:dyDescent="0.15">
      <c r="A78" t="s">
        <v>255</v>
      </c>
      <c r="B78" t="s">
        <v>243</v>
      </c>
    </row>
    <row r="79" spans="1:2" x14ac:dyDescent="0.15">
      <c r="A79" t="s">
        <v>256</v>
      </c>
      <c r="B79" t="s">
        <v>243</v>
      </c>
    </row>
    <row r="80" spans="1:2" x14ac:dyDescent="0.15">
      <c r="A80" t="s">
        <v>257</v>
      </c>
      <c r="B80" t="s">
        <v>243</v>
      </c>
    </row>
    <row r="81" spans="1:2" x14ac:dyDescent="0.15">
      <c r="A81" t="s">
        <v>258</v>
      </c>
      <c r="B81" t="s">
        <v>243</v>
      </c>
    </row>
    <row r="82" spans="1:2" x14ac:dyDescent="0.15">
      <c r="A82" t="s">
        <v>259</v>
      </c>
      <c r="B82" t="s">
        <v>243</v>
      </c>
    </row>
    <row r="83" spans="1:2" x14ac:dyDescent="0.15">
      <c r="A83" t="s">
        <v>260</v>
      </c>
      <c r="B83" t="s">
        <v>243</v>
      </c>
    </row>
    <row r="84" spans="1:2" x14ac:dyDescent="0.15">
      <c r="A84" t="s">
        <v>261</v>
      </c>
      <c r="B84" t="s">
        <v>243</v>
      </c>
    </row>
    <row r="85" spans="1:2" x14ac:dyDescent="0.15">
      <c r="A85" t="s">
        <v>262</v>
      </c>
      <c r="B85" t="s">
        <v>243</v>
      </c>
    </row>
    <row r="86" spans="1:2" x14ac:dyDescent="0.15">
      <c r="A86" t="s">
        <v>263</v>
      </c>
      <c r="B86" t="s">
        <v>264</v>
      </c>
    </row>
    <row r="87" spans="1:2" x14ac:dyDescent="0.15">
      <c r="A87" t="s">
        <v>265</v>
      </c>
      <c r="B87" t="s">
        <v>264</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2021-02-08T00:45:42Z</cp:lastPrinted>
  <dcterms:created xsi:type="dcterms:W3CDTF">2020-12-15T03:37:46Z</dcterms:created>
  <dcterms:modified xsi:type="dcterms:W3CDTF">2021-02-08T00:45:45Z</dcterms:modified>
  <cp:category/>
</cp:coreProperties>
</file>