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h.kondou\Documents\経営戦略\経営比較分析表\R2経営比較分析表\"/>
    </mc:Choice>
  </mc:AlternateContent>
  <workbookProtection workbookAlgorithmName="SHA-512" workbookHashValue="xHTt/gOHiDS3SvzLv0PcVyyKGXR9Mpy3hY8DLFPAq1PwuT9AJZNOU0pO1NLmRPhDdd62+ZcnoxU+VTm94PtFEg==" workbookSaltValue="F89APchH59vRBeitjdTcc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<sst xmlns="http://schemas.openxmlformats.org/spreadsheetml/2006/main" count="236" uniqueCount="122">
  <si>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</si>
  <si>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</si>
  <si>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</si>
  <si>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</si>
  <si>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</si>
  <si>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</si>
  <si>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</si>
  <si>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</si>
  <si>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</si>
  <si>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</si>
  <si>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</si>
  <si>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</si>
  <si>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</si>
  <si>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</si>
  <si>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</si>
  <si>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</si>
  <si>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</si>
  <si>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</si>
  <si>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</si>
  <si>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</si>
  <si>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</si>
  <si>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</si>
  <si>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</si>
  <si>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</si>
  <si>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</si>
  <si>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</si>
  <si>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</si>
  <si>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</si>
  <si>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</si>
  <si>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</si>
  <si>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</si>
  <si>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</si>
  <si>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</si>
  <si>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</si>
  <si>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</si>
  <si>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</si>
  <si>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</si>
  <si>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</si>
  <si>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</si>
  <si>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</si>
  <si>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</si>
  <si>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</si>
  <si>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</si>
  <si>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</si>
  <si>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</si>
  <si>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</si>
  <si>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</si>
  <si>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</si>
  <si>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</si>
  <si>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</si>
  <si>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</si>
  <si>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</si>
  <si>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</si>
  <si>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</si>
  <si>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</si>
  <si>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</si>
  <si>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</si>
  <si>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</si>
  <si>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</si>
  <si>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</si>
  <si>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</si>
  <si>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</si>
  <si>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</si>
  <si>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</si>
  <si>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</si>
  <si>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</si>
  <si>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</si>
  <si>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</si>
  <si>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</si>
  <si>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</si>
  <si>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</si>
  <si>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</si>
  <si>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</si>
  <si>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</si>
  <si>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</si>
  <si>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</si>
  <si>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</si>
  <si>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</si>
  <si>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</si>
  <si>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</si>
  <si>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</si>
  <si>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</si>
  <si>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</si>
  <si>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</si>
  <si>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</si>
  <si>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</si>
  <si>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</si>
  <si>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</si>
  <si>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</si>
  <si>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</si>
  <si>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</si>
  <si>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</si>
  <si>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</si>
  <si>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</si>
  <si>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</si>
  <si>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</si>
  <si>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</si>
  <si>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</si>
  <si>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</si>
  <si>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</si>
  <si>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</si>
  <si>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</si>
  <si>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</si>
  <si>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</si>
  <si>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</si>
  <si>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</si>
  <si>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</si>
  <si>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</si>
  <si>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</si>
  <si>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</si>
  <si>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</si>
  <si>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</si>
  <si>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</si>
  <si>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</si>
  <si>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</si>
  <si>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</si>
  <si>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</si>
  <si>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</si>
  <si>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</si>
  <si>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平成28年度、29年度で機能診断調査を実施しております。絶縁抵抗値の低下や、コンクリートの強度が低下している箇所があきらかとなってきています。
　近年、通信機器やインバータ・タイマー等の電子機器の故障も増加しています。今まで未発見であった老朽化に早急に対応していき、適正な水質を維持しつつコストダウンに努めるため、迅速に修繕に対応する必要が有ります。
　また、今後の整備状況やスペックダウン運転にあわせて、2重投資にならないよう配慮しつつこれまで以上のペースで整備を進める必要が有ります。</t>
    <rPh sb="73" eb="75">
      <t>キンネン</t>
    </rPh>
    <rPh sb="76" eb="78">
      <t>ツウシン</t>
    </rPh>
    <rPh sb="78" eb="80">
      <t>キキ</t>
    </rPh>
    <rPh sb="91" eb="92">
      <t>トウ</t>
    </rPh>
    <rPh sb="93" eb="95">
      <t>デンシ</t>
    </rPh>
    <rPh sb="95" eb="97">
      <t>キキ</t>
    </rPh>
    <rPh sb="98" eb="100">
      <t>コショウ</t>
    </rPh>
    <rPh sb="101" eb="103">
      <t>ゾウカ</t>
    </rPh>
    <rPh sb="123" eb="125">
      <t>ソウキュウ</t>
    </rPh>
    <rPh sb="133" eb="135">
      <t>テキセイ</t>
    </rPh>
    <rPh sb="136" eb="138">
      <t>スイシツ</t>
    </rPh>
    <rPh sb="139" eb="141">
      <t>イジ</t>
    </rPh>
    <rPh sb="151" eb="152">
      <t>ツト</t>
    </rPh>
    <rPh sb="157" eb="159">
      <t>ジンソク</t>
    </rPh>
    <rPh sb="160" eb="162">
      <t>シュウゼン</t>
    </rPh>
    <rPh sb="163" eb="165">
      <t>タイオウ</t>
    </rPh>
    <rPh sb="167" eb="169">
      <t>ヒツヨウ</t>
    </rPh>
    <phoneticPr fontId="4"/>
  </si>
  <si>
    <t>・収益的収支比率については、収支が均衡するように一般会計からの繰り入れを実施しております。一般会計からの繰入金が減少するよう経営努力を引き続き図ります。　　　　　　　　　　　　　　　　・企業債残高対事業規模比率については、起債の償還に伴い減少していくと推測されますが、更新整備の実施と共に再度増加する可能性があります。　　　・経費の回収率については、「汚水処理費」に対する「使用料収入」の割合を示したものです。使用人数の減少により、使用料収入が減少していくこと、機器の老朽化による修繕費用が増加することが推測されますが、低コストで持続可能な維持管理を模索し、平常時で80％以上になるよう努力します。今年度は、処理施設の大型機械のオーバーホールや、処理場の通報装置の修繕に伴い汚水処理費が増加したため、経費の回収率が72％となっています。　　　　　　　　　　　　・汚水処理原価については、人口の減少に伴い年間有収水量が減少していくことが考えられます。更新整備の際に、現人口及び将来人口を考慮し、施設の規模の適正化等を図っていきます。
・施設利用率については、過疎化、少子化により低下しています。過大なスペックとなっている処理場があることが推測されます。改築の際に規模の見直しや規模に応じた機器の整備を実施していきます。　　　　　　　　　　　　　　　　　　・水洗化率については施設の新規接続等があり増加しました。水洗便所設置済み人口は微増でしたが、処理区域内人口が減少したため水洗化率が相対的に増加しました。</t>
    <rPh sb="304" eb="306">
      <t>ショリ</t>
    </rPh>
    <rPh sb="306" eb="308">
      <t>シセツ</t>
    </rPh>
    <rPh sb="309" eb="311">
      <t>オオガタ</t>
    </rPh>
    <rPh sb="311" eb="313">
      <t>キカイ</t>
    </rPh>
    <rPh sb="323" eb="326">
      <t>ショリジョウ</t>
    </rPh>
    <rPh sb="327" eb="329">
      <t>ツウホウ</t>
    </rPh>
    <rPh sb="329" eb="331">
      <t>ソウチ</t>
    </rPh>
    <rPh sb="332" eb="334">
      <t>シュウゼン</t>
    </rPh>
    <rPh sb="393" eb="395">
      <t>ジンコウ</t>
    </rPh>
    <rPh sb="396" eb="398">
      <t>ゲンショウ</t>
    </rPh>
    <rPh sb="399" eb="400">
      <t>トモナ</t>
    </rPh>
    <rPh sb="401" eb="403">
      <t>ネンカン</t>
    </rPh>
    <rPh sb="403" eb="405">
      <t>ユウシュウ</t>
    </rPh>
    <rPh sb="405" eb="407">
      <t>スイリョウ</t>
    </rPh>
    <rPh sb="408" eb="410">
      <t>ゲンショウ</t>
    </rPh>
    <rPh sb="417" eb="418">
      <t>カンガ</t>
    </rPh>
    <rPh sb="424" eb="426">
      <t>コウシン</t>
    </rPh>
    <rPh sb="426" eb="428">
      <t>セイビ</t>
    </rPh>
    <rPh sb="429" eb="430">
      <t>サイ</t>
    </rPh>
    <rPh sb="432" eb="433">
      <t>ゲン</t>
    </rPh>
    <rPh sb="433" eb="435">
      <t>ジンコウ</t>
    </rPh>
    <rPh sb="435" eb="436">
      <t>オヨ</t>
    </rPh>
    <rPh sb="437" eb="439">
      <t>ショウライ</t>
    </rPh>
    <rPh sb="439" eb="441">
      <t>ジンコウ</t>
    </rPh>
    <rPh sb="442" eb="444">
      <t>コウリョ</t>
    </rPh>
    <rPh sb="446" eb="448">
      <t>シセツ</t>
    </rPh>
    <rPh sb="449" eb="451">
      <t>キボ</t>
    </rPh>
    <rPh sb="452" eb="455">
      <t>テキセイカ</t>
    </rPh>
    <rPh sb="455" eb="456">
      <t>トウ</t>
    </rPh>
    <rPh sb="457" eb="458">
      <t>ハカ</t>
    </rPh>
    <rPh sb="586" eb="588">
      <t>シセツ</t>
    </rPh>
    <rPh sb="593" eb="594">
      <t>トウ</t>
    </rPh>
    <rPh sb="615" eb="617">
      <t>ビゾウ</t>
    </rPh>
    <rPh sb="630" eb="632">
      <t>ゲンショウ</t>
    </rPh>
    <rPh sb="638" eb="639">
      <t>カ</t>
    </rPh>
    <rPh sb="639" eb="640">
      <t>リツ</t>
    </rPh>
    <rPh sb="641" eb="644">
      <t>ソウタイテキ</t>
    </rPh>
    <rPh sb="645" eb="647">
      <t>ゾウカ</t>
    </rPh>
    <phoneticPr fontId="4"/>
  </si>
  <si>
    <t>・使用人数の減少による使用料収入の減少と修繕料の増加が今後の経営を圧迫していくことが予想されます。使用料金の増加は、過疎化を加速させる危険をはらんでいる為、可能な限り避けたいと考えております。これらを総合的に考えると、処理場の改修時に、維持管理費の低減を図れる処理方式を導入すべきと考えます。また、増加している空き家対策を他の部署と連携して実施していく必要が有ると考えます。節電に対しては、前年以上の対策を施し、年々効果が表れるように整備していきたいと考えております。</t>
    <rPh sb="78" eb="80">
      <t>カノウ</t>
    </rPh>
    <rPh sb="81" eb="82">
      <t>カギ</t>
    </rPh>
    <rPh sb="88" eb="89">
      <t>カンガ</t>
    </rPh>
    <rPh sb="226" eb="22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</si>
</sst>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0.08</c:v>
                </c:pt>
                <c:pt idx="3">
                  <c:v>0</c:v>
                </c:pt>
                <c:pt idx="4">
                  <c:v>0</c:v>
                </c:pt>
              </c:numCache>
            </c:numRef>
          </c:val>
          <c:extLst>
            <c:ext xmlns:c16="http://schemas.microsoft.com/office/drawing/2014/chart" uri="{C3380CC4-5D6E-409C-BE32-E72D297353CC}">
              <c16:uniqueId val="{00000000-B9AF-4FE4-8555-0EA0A17C63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9AF-4FE4-8555-0EA0A17C63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39.18</c:v>
                </c:pt>
                <c:pt idx="1">
                  <c:v>38.1</c:v>
                </c:pt>
                <c:pt idx="2">
                  <c:v>40.880000000000003</c:v>
                </c:pt>
                <c:pt idx="3">
                  <c:v>45.89</c:v>
                </c:pt>
                <c:pt idx="4">
                  <c:v>42.84</c:v>
                </c:pt>
              </c:numCache>
            </c:numRef>
          </c:val>
          <c:extLst>
            <c:ext xmlns:c16="http://schemas.microsoft.com/office/drawing/2014/chart" uri="{C3380CC4-5D6E-409C-BE32-E72D297353CC}">
              <c16:uniqueId val="{00000000-CE12-4F3E-ABC3-1B87B36D29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E12-4F3E-ABC3-1B87B36D29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82.23</c:v>
                </c:pt>
                <c:pt idx="1">
                  <c:v>82.42</c:v>
                </c:pt>
                <c:pt idx="2">
                  <c:v>83.54</c:v>
                </c:pt>
                <c:pt idx="3">
                  <c:v>84.55</c:v>
                </c:pt>
                <c:pt idx="4">
                  <c:v>86.82</c:v>
                </c:pt>
              </c:numCache>
            </c:numRef>
          </c:val>
          <c:extLst>
            <c:ext xmlns:c16="http://schemas.microsoft.com/office/drawing/2014/chart" uri="{C3380CC4-5D6E-409C-BE32-E72D297353CC}">
              <c16:uniqueId val="{00000000-FC73-4195-967E-23B588ACFC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C73-4195-967E-23B588ACFC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99.67</c:v>
                </c:pt>
                <c:pt idx="1">
                  <c:v>99.66</c:v>
                </c:pt>
                <c:pt idx="2">
                  <c:v>98.97</c:v>
                </c:pt>
                <c:pt idx="3">
                  <c:v>100.02</c:v>
                </c:pt>
                <c:pt idx="4">
                  <c:v>98.64</c:v>
                </c:pt>
              </c:numCache>
            </c:numRef>
          </c:val>
          <c:extLst>
            <c:ext xmlns:c16="http://schemas.microsoft.com/office/drawing/2014/chart" uri="{C3380CC4-5D6E-409C-BE32-E72D297353CC}">
              <c16:uniqueId val="{00000000-A1CC-40CC-AB24-6AEDFD1750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CC-40CC-AB24-6AEDFD1750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3A-46F2-A5C5-A86FB0B0515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3A-46F2-A5C5-A86FB0B0515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49-4CAF-820D-EDB1C689D1C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49-4CAF-820D-EDB1C689D1C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D4-4E12-9B04-3DBFA723BB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D4-4E12-9B04-3DBFA723BB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07-471A-8A66-3717A27097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07-471A-8A66-3717A27097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275.58999999999997</c:v>
                </c:pt>
                <c:pt idx="1">
                  <c:v>1301.8699999999999</c:v>
                </c:pt>
                <c:pt idx="2">
                  <c:v>1187.3</c:v>
                </c:pt>
                <c:pt idx="3">
                  <c:v>1097.25</c:v>
                </c:pt>
                <c:pt idx="4">
                  <c:v>1006.49</c:v>
                </c:pt>
              </c:numCache>
            </c:numRef>
          </c:val>
          <c:extLst>
            <c:ext xmlns:c16="http://schemas.microsoft.com/office/drawing/2014/chart" uri="{C3380CC4-5D6E-409C-BE32-E72D297353CC}">
              <c16:uniqueId val="{00000000-F0F5-4537-A461-D0A7481FD64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F0F5-4537-A461-D0A7481FD64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78.03</c:v>
                </c:pt>
                <c:pt idx="1">
                  <c:v>74.52</c:v>
                </c:pt>
                <c:pt idx="2">
                  <c:v>60.81</c:v>
                </c:pt>
                <c:pt idx="3">
                  <c:v>67.290000000000006</c:v>
                </c:pt>
                <c:pt idx="4">
                  <c:v>71.83</c:v>
                </c:pt>
              </c:numCache>
            </c:numRef>
          </c:val>
          <c:extLst>
            <c:ext xmlns:c16="http://schemas.microsoft.com/office/drawing/2014/chart" uri="{C3380CC4-5D6E-409C-BE32-E72D297353CC}">
              <c16:uniqueId val="{00000000-38D4-4161-BED3-B3280BEFC9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38D4-4161-BED3-B3280BEFC9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275.62</c:v>
                </c:pt>
                <c:pt idx="1">
                  <c:v>297.56</c:v>
                </c:pt>
                <c:pt idx="2">
                  <c:v>336.87</c:v>
                </c:pt>
                <c:pt idx="3">
                  <c:v>270.95</c:v>
                </c:pt>
                <c:pt idx="4">
                  <c:v>274.43</c:v>
                </c:pt>
              </c:numCache>
            </c:numRef>
          </c:val>
          <c:extLst>
            <c:ext xmlns:c16="http://schemas.microsoft.com/office/drawing/2014/chart" uri="{C3380CC4-5D6E-409C-BE32-E72D297353CC}">
              <c16:uniqueId val="{00000000-5DB6-4B5D-8B8E-22D947D581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DB6-4B5D-8B8E-22D947D581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3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鬼北町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10179</v>
      </c>
      <c r="AM8" s="51"/>
      <c r="AN8" s="51"/>
      <c r="AO8" s="51"/>
      <c r="AP8" s="51"/>
      <c r="AQ8" s="51"/>
      <c r="AR8" s="51"/>
      <c r="AS8" s="51"/>
      <c r="AT8" s="46">
        <f>データ!T6</f>
        <v>241.88</v>
      </c>
      <c r="AU8" s="46"/>
      <c r="AV8" s="46"/>
      <c r="AW8" s="46"/>
      <c r="AX8" s="46"/>
      <c r="AY8" s="46"/>
      <c r="AZ8" s="46"/>
      <c r="BA8" s="46"/>
      <c r="BB8" s="46">
        <f>データ!U6</f>
        <v>42.08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21.99</v>
      </c>
      <c r="Q10" s="46"/>
      <c r="R10" s="46"/>
      <c r="S10" s="46"/>
      <c r="T10" s="46"/>
      <c r="U10" s="46"/>
      <c r="V10" s="46"/>
      <c r="W10" s="46">
        <f>データ!Q6</f>
        <v>100</v>
      </c>
      <c r="X10" s="46"/>
      <c r="Y10" s="46"/>
      <c r="Z10" s="46"/>
      <c r="AA10" s="46"/>
      <c r="AB10" s="46"/>
      <c r="AC10" s="46"/>
      <c r="AD10" s="51">
        <f>データ!R6</f>
        <v>3960</v>
      </c>
      <c r="AE10" s="51"/>
      <c r="AF10" s="51"/>
      <c r="AG10" s="51"/>
      <c r="AH10" s="51"/>
      <c r="AI10" s="51"/>
      <c r="AJ10" s="51"/>
      <c r="AK10" s="2"/>
      <c r="AL10" s="51">
        <f>データ!V6</f>
        <v>2216</v>
      </c>
      <c r="AM10" s="51"/>
      <c r="AN10" s="51"/>
      <c r="AO10" s="51"/>
      <c r="AP10" s="51"/>
      <c r="AQ10" s="51"/>
      <c r="AR10" s="51"/>
      <c r="AS10" s="51"/>
      <c r="AT10" s="46">
        <f>データ!W6</f>
        <v>1.58</v>
      </c>
      <c r="AU10" s="46"/>
      <c r="AV10" s="46"/>
      <c r="AW10" s="46"/>
      <c r="AX10" s="46"/>
      <c r="AY10" s="46"/>
      <c r="AZ10" s="46"/>
      <c r="BA10" s="46"/>
      <c r="BB10" s="46">
        <f>データ!X6</f>
        <v>1402.53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M6MGeuGfahFILLbzJCP5+F0BoBEL4iD5f/PHX9lJ+++lXoBoqHhV9J8b9mH1jUr+mmkqI7GayZm0QVMGM/+uPg==" saltValue="isTUrvhmfhLJE6ylJa7w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384887</v>
      </c>
      <c r="D6" s="33">
        <f t="shared" si="3"/>
        <v>47</v>
      </c>
      <c r="E6" s="33">
        <f t="shared" si="3"/>
        <v>17</v>
      </c>
      <c r="F6" s="33">
        <f t="shared" si="3"/>
        <v>5</v>
      </c>
      <c r="G6" s="33">
        <f t="shared" si="3"/>
        <v>0</v>
      </c>
      <c r="H6" s="33" t="str">
        <f t="shared" si="3"/>
        <v>愛媛県　鬼北町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21.99</v>
      </c>
      <c r="Q6" s="34">
        <f t="shared" si="3"/>
        <v>100</v>
      </c>
      <c r="R6" s="34">
        <f t="shared" si="3"/>
        <v>3960</v>
      </c>
      <c r="S6" s="34">
        <f t="shared" si="3"/>
        <v>10179</v>
      </c>
      <c r="T6" s="34">
        <f t="shared" si="3"/>
        <v>241.88</v>
      </c>
      <c r="U6" s="34">
        <f t="shared" si="3"/>
        <v>42.08</v>
      </c>
      <c r="V6" s="34">
        <f t="shared" si="3"/>
        <v>2216</v>
      </c>
      <c r="W6" s="34">
        <f t="shared" si="3"/>
        <v>1.58</v>
      </c>
      <c r="X6" s="34">
        <f t="shared" si="3"/>
        <v>1402.53</v>
      </c>
      <c r="Y6" s="35">
        <f>IF(Y7="",NA(),Y7)</f>
        <v>99.67</v>
      </c>
      <c r="Z6" s="35">
        <f t="shared" ref="Z6:AH6" si="4">IF(Z7="",NA(),Z7)</f>
        <v>99.66</v>
      </c>
      <c r="AA6" s="35">
        <f t="shared" si="4"/>
        <v>98.97</v>
      </c>
      <c r="AB6" s="35">
        <f t="shared" si="4"/>
        <v>100.02</v>
      </c>
      <c r="AC6" s="35">
        <f t="shared" si="4"/>
        <v>98.64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275.58999999999997</v>
      </c>
      <c r="BG6" s="35">
        <f t="shared" ref="BG6:BO6" si="7">IF(BG7="",NA(),BG7)</f>
        <v>1301.8699999999999</v>
      </c>
      <c r="BH6" s="35">
        <f t="shared" si="7"/>
        <v>1187.3</v>
      </c>
      <c r="BI6" s="35">
        <f t="shared" si="7"/>
        <v>1097.25</v>
      </c>
      <c r="BJ6" s="35">
        <f t="shared" si="7"/>
        <v>1006.49</v>
      </c>
      <c r="BK6" s="35">
        <f t="shared" si="7"/>
        <v>1081.8</v>
      </c>
      <c r="BL6" s="35">
        <f t="shared" si="7"/>
        <v>974.93</v>
      </c>
      <c r="BM6" s="35">
        <f t="shared" si="7"/>
        <v>855.8</v>
      </c>
      <c r="BN6" s="35">
        <f t="shared" si="7"/>
        <v>789.46</v>
      </c>
      <c r="BO6" s="35">
        <f t="shared" si="7"/>
        <v>826.83</v>
      </c>
      <c r="BP6" s="34" t="str">
        <f>IF(BP7="","",IF(BP7="-","【-】","【"&amp;SUBSTITUTE(TEXT(BP7,"#,##0.00"),"-","△")&amp;"】"))</f>
        <v>【765.47】</v>
      </c>
      <c r="BQ6" s="35">
        <f>IF(BQ7="",NA(),BQ7)</f>
        <v>78.03</v>
      </c>
      <c r="BR6" s="35">
        <f t="shared" ref="BR6:BZ6" si="8">IF(BR7="",NA(),BR7)</f>
        <v>74.52</v>
      </c>
      <c r="BS6" s="35">
        <f t="shared" si="8"/>
        <v>60.81</v>
      </c>
      <c r="BT6" s="35">
        <f t="shared" si="8"/>
        <v>67.290000000000006</v>
      </c>
      <c r="BU6" s="35">
        <f t="shared" si="8"/>
        <v>71.83</v>
      </c>
      <c r="BV6" s="35">
        <f t="shared" si="8"/>
        <v>52.19</v>
      </c>
      <c r="BW6" s="35">
        <f t="shared" si="8"/>
        <v>55.32</v>
      </c>
      <c r="BX6" s="35">
        <f t="shared" si="8"/>
        <v>59.8</v>
      </c>
      <c r="BY6" s="35">
        <f t="shared" si="8"/>
        <v>57.77</v>
      </c>
      <c r="BZ6" s="35">
        <f t="shared" si="8"/>
        <v>57.31</v>
      </c>
      <c r="CA6" s="34" t="str">
        <f>IF(CA7="","",IF(CA7="-","【-】","【"&amp;SUBSTITUTE(TEXT(CA7,"#,##0.00"),"-","△")&amp;"】"))</f>
        <v>【59.59】</v>
      </c>
      <c r="CB6" s="35">
        <f>IF(CB7="",NA(),CB7)</f>
        <v>275.62</v>
      </c>
      <c r="CC6" s="35">
        <f t="shared" ref="CC6:CK6" si="9">IF(CC7="",NA(),CC7)</f>
        <v>297.56</v>
      </c>
      <c r="CD6" s="35">
        <f t="shared" si="9"/>
        <v>336.87</v>
      </c>
      <c r="CE6" s="35">
        <f t="shared" si="9"/>
        <v>270.95</v>
      </c>
      <c r="CF6" s="35">
        <f t="shared" si="9"/>
        <v>274.43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39.18</v>
      </c>
      <c r="CN6" s="35">
        <f t="shared" ref="CN6:CV6" si="10">IF(CN7="",NA(),CN7)</f>
        <v>38.1</v>
      </c>
      <c r="CO6" s="35">
        <f t="shared" si="10"/>
        <v>40.880000000000003</v>
      </c>
      <c r="CP6" s="35">
        <f t="shared" si="10"/>
        <v>45.89</v>
      </c>
      <c r="CQ6" s="35">
        <f t="shared" si="10"/>
        <v>42.84</v>
      </c>
      <c r="CR6" s="35">
        <f t="shared" si="10"/>
        <v>52.31</v>
      </c>
      <c r="CS6" s="35">
        <f t="shared" si="10"/>
        <v>60.65</v>
      </c>
      <c r="CT6" s="35">
        <f t="shared" si="10"/>
        <v>51.75</v>
      </c>
      <c r="CU6" s="35">
        <f t="shared" si="10"/>
        <v>50.68</v>
      </c>
      <c r="CV6" s="35">
        <f t="shared" si="10"/>
        <v>50.14</v>
      </c>
      <c r="CW6" s="34" t="str">
        <f>IF(CW7="","",IF(CW7="-","【-】","【"&amp;SUBSTITUTE(TEXT(CW7,"#,##0.00"),"-","△")&amp;"】"))</f>
        <v>【51.30】</v>
      </c>
      <c r="CX6" s="35">
        <f>IF(CX7="",NA(),CX7)</f>
        <v>82.23</v>
      </c>
      <c r="CY6" s="35">
        <f t="shared" ref="CY6:DG6" si="11">IF(CY7="",NA(),CY7)</f>
        <v>82.42</v>
      </c>
      <c r="CZ6" s="35">
        <f t="shared" si="11"/>
        <v>83.54</v>
      </c>
      <c r="DA6" s="35">
        <f t="shared" si="11"/>
        <v>84.55</v>
      </c>
      <c r="DB6" s="35">
        <f t="shared" si="11"/>
        <v>86.82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0.08</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384887</v>
      </c>
      <c r="D7" s="37">
        <v>47</v>
      </c>
      <c r="E7" s="37">
        <v>17</v>
      </c>
      <c r="F7" s="37">
        <v>5</v>
      </c>
      <c r="G7" s="37">
        <v>0</v>
      </c>
      <c r="H7" s="37" t="s">
        <v>99</v>
      </c>
      <c r="I7" s="37" t="s">
        <v>100</v>
      </c>
      <c r="J7" s="37" t="s">
        <v>101</v>
      </c>
      <c r="K7" s="37" t="s">
        <v>102</v>
      </c>
      <c r="L7" s="37" t="s">
        <v>103</v>
      </c>
      <c r="M7" s="37" t="s">
        <v>104</v>
      </c>
      <c r="N7" s="38" t="s">
        <v>105</v>
      </c>
      <c r="O7" s="38" t="s">
        <v>106</v>
      </c>
      <c r="P7" s="38">
        <v>21.99</v>
      </c>
      <c r="Q7" s="38">
        <v>100</v>
      </c>
      <c r="R7" s="38">
        <v>3960</v>
      </c>
      <c r="S7" s="38">
        <v>10179</v>
      </c>
      <c r="T7" s="38">
        <v>241.88</v>
      </c>
      <c r="U7" s="38">
        <v>42.08</v>
      </c>
      <c r="V7" s="38">
        <v>2216</v>
      </c>
      <c r="W7" s="38">
        <v>1.58</v>
      </c>
      <c r="X7" s="38">
        <v>1402.53</v>
      </c>
      <c r="Y7" s="38">
        <v>99.67</v>
      </c>
      <c r="Z7" s="38">
        <v>99.66</v>
      </c>
      <c r="AA7" s="38">
        <v>98.97</v>
      </c>
      <c r="AB7" s="38">
        <v>100.02</v>
      </c>
      <c r="AC7" s="38">
        <v>98.64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275.58999999999997</v>
      </c>
      <c r="BG7" s="38">
        <v>1301.8699999999999</v>
      </c>
      <c r="BH7" s="38">
        <v>1187.3</v>
      </c>
      <c r="BI7" s="38">
        <v>1097.25</v>
      </c>
      <c r="BJ7" s="38">
        <v>1006.49</v>
      </c>
      <c r="BK7" s="38">
        <v>1081.8</v>
      </c>
      <c r="BL7" s="38">
        <v>974.93</v>
      </c>
      <c r="BM7" s="38">
        <v>855.8</v>
      </c>
      <c r="BN7" s="38">
        <v>789.46</v>
      </c>
      <c r="BO7" s="38">
        <v>826.83</v>
      </c>
      <c r="BP7" s="38">
        <v>765.47</v>
      </c>
      <c r="BQ7" s="38">
        <v>78.03</v>
      </c>
      <c r="BR7" s="38">
        <v>74.52</v>
      </c>
      <c r="BS7" s="38">
        <v>60.81</v>
      </c>
      <c r="BT7" s="38">
        <v>67.290000000000006</v>
      </c>
      <c r="BU7" s="38">
        <v>71.83</v>
      </c>
      <c r="BV7" s="38">
        <v>52.19</v>
      </c>
      <c r="BW7" s="38">
        <v>55.32</v>
      </c>
      <c r="BX7" s="38">
        <v>59.8</v>
      </c>
      <c r="BY7" s="38">
        <v>57.77</v>
      </c>
      <c r="BZ7" s="38">
        <v>57.31</v>
      </c>
      <c r="CA7" s="38">
        <v>59.59</v>
      </c>
      <c r="CB7" s="38">
        <v>275.62</v>
      </c>
      <c r="CC7" s="38">
        <v>297.56</v>
      </c>
      <c r="CD7" s="38">
        <v>336.87</v>
      </c>
      <c r="CE7" s="38">
        <v>270.95</v>
      </c>
      <c r="CF7" s="38">
        <v>274.43</v>
      </c>
      <c r="CG7" s="38">
        <v>296.14</v>
      </c>
      <c r="CH7" s="38">
        <v>283.17</v>
      </c>
      <c r="CI7" s="38">
        <v>263.76</v>
      </c>
      <c r="CJ7" s="38">
        <v>274.35000000000002</v>
      </c>
      <c r="CK7" s="38">
        <v>273.52</v>
      </c>
      <c r="CL7" s="38">
        <v>257.86</v>
      </c>
      <c r="CM7" s="38">
        <v>39.18</v>
      </c>
      <c r="CN7" s="38">
        <v>38.1</v>
      </c>
      <c r="CO7" s="38">
        <v>40.880000000000003</v>
      </c>
      <c r="CP7" s="38">
        <v>45.89</v>
      </c>
      <c r="CQ7" s="38">
        <v>42.84</v>
      </c>
      <c r="CR7" s="38">
        <v>52.31</v>
      </c>
      <c r="CS7" s="38">
        <v>60.65</v>
      </c>
      <c r="CT7" s="38">
        <v>51.75</v>
      </c>
      <c r="CU7" s="38">
        <v>50.68</v>
      </c>
      <c r="CV7" s="38">
        <v>50.14</v>
      </c>
      <c r="CW7" s="38">
        <v>51.3</v>
      </c>
      <c r="CX7" s="38">
        <v>82.23</v>
      </c>
      <c r="CY7" s="38">
        <v>82.42</v>
      </c>
      <c r="CZ7" s="38">
        <v>83.54</v>
      </c>
      <c r="DA7" s="38">
        <v>84.55</v>
      </c>
      <c r="DB7" s="38">
        <v>86.82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0.08</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2021-02-01T02:28:05Z</cp:lastPrinted>
  <dcterms:created xsi:type="dcterms:W3CDTF">2020-12-04T03:08:07Z</dcterms:created>
  <dcterms:modified xsi:type="dcterms:W3CDTF">2021-02-01T02:43:12Z</dcterms:modified>
  <cp:category/>
</cp:coreProperties>
</file>