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20 愛南町〇\R3.2.12 下水道（特定地域生活排水処理）修正\"/>
    </mc:Choice>
  </mc:AlternateContent>
  <workbookProtection workbookAlgorithmName="SHA-512" workbookHashValue="zEZd1Sk/E5NPXLa/6h5snEaEF5w29yOCYR73H7+3nUWSBbw0n7os/xPeZbUR0s6iI0MBVhKVqIrlocd/YKcZSA==" workbookSaltValue="04jjJiE39sWgIZ+g6iQRFA=="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<sst xmlns="http://schemas.openxmlformats.org/spreadsheetml/2006/main" count="247" uniqueCount="121">
  <si>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</si>
  <si>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</si>
  <si>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</si>
  <si>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</si>
  <si>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</si>
  <si>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</si>
  <si>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</si>
  <si>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</si>
  <si>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</si>
  <si>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</si>
  <si>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</si>
  <si>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</si>
  <si>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</si>
  <si>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</si>
  <si>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</si>
  <si>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</si>
  <si>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</si>
  <si>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</si>
  <si>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</si>
  <si>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</si>
  <si>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</si>
  <si>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</si>
  <si>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</si>
  <si>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</si>
  <si>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</si>
  <si>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</si>
  <si>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</si>
  <si>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</si>
  <si>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</si>
  <si>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</si>
  <si>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</si>
  <si>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</si>
  <si>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</si>
  <si>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</si>
  <si>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</si>
  <si>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</si>
  <si>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</si>
  <si>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</si>
  <si>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</si>
  <si>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</si>
  <si>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</si>
  <si>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</si>
  <si>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</si>
  <si>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</si>
  <si>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</si>
  <si>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</si>
  <si>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</si>
  <si>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</si>
  <si>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</si>
  <si>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</si>
  <si>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</si>
  <si>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</si>
  <si>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</si>
  <si>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</si>
  <si>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</si>
  <si>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</si>
  <si>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</si>
  <si>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</si>
  <si>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</si>
  <si>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</si>
  <si>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</si>
  <si>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</si>
  <si>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</si>
  <si>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</si>
  <si>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</si>
  <si>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</si>
  <si>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</si>
  <si>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</si>
  <si>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</si>
  <si>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</si>
  <si>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</si>
  <si>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</si>
  <si>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</si>
  <si>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</si>
  <si>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</si>
  <si>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</si>
  <si>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</si>
  <si>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</si>
  <si>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</si>
  <si>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</si>
  <si>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</si>
  <si>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</si>
  <si>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</si>
  <si>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</si>
  <si>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</si>
  <si>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</si>
  <si>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</si>
  <si>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</si>
  <si>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</si>
  <si>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</si>
  <si>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</si>
  <si>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</si>
  <si>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</si>
  <si>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</si>
  <si>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</si>
  <si>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</si>
  <si>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</si>
  <si>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</si>
  <si>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</si>
  <si>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</si>
  <si>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</si>
  <si>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</si>
  <si>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</si>
  <si>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</si>
  <si>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</si>
  <si>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</si>
  <si>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</si>
  <si>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</si>
  <si>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</si>
  <si>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</si>
  <si>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</si>
  <si>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</si>
  <si>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</si>
  <si>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</si>
  <si>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</si>
  <si>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</si>
  <si>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</si>
  <si>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</si>
  <si>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令和元年度は事業開始から10年目となっており、年々ブロワ及び本体の部品等の軽微な修繕が増加傾向にある。この修繕は、今後も増加すると見込まれ、浄化槽の躯体についても故障等による更新が発生することが予想されるため、将来を見据えた施設の長寿命化やライフサイクルコストの縮減を図る計画的な維持管理、単年度の費用負担の増加を防ぐための施設更新の平準化等の実施を検討する必要がある(浄化槽の耐用年数については、平成26年１月国土交通省・農林省・水産省・環境省が策定している「持続的な汚水処理システム構築に向けた都道府県構想策定マニュアル」通称３省マニュアル本編、資料編に浄化槽の躯体は30年～50年、機械７年～15年と明記されている。)。</t>
    <rPh sb="1" eb="6">
      <t>レイワガンネンド</t>
    </rPh>
    <rPh sb="15" eb="16">
      <t>ネン</t>
    </rPh>
    <rPh sb="16" eb="17">
      <t>メ</t>
    </rPh>
    <rPh sb="36" eb="37">
      <t>トウ</t>
    </rPh>
    <rPh sb="176" eb="178">
      <t>ケントウ</t>
    </rPh>
    <phoneticPr fontId="4"/>
  </si>
  <si>
    <t>　本事業は平成22年度より開始した県下初のPFI方式による町営浄化槽整備推進事業である。
【収益的収支比率】
　収益的支出比率は、年々減少傾向にあり、令和元年度においても前年度比で4.12ポイント低下している。これは、浄化槽の維持管理費の増加によるものであり、今後も維持管理基数の増加に伴い、収益的収支比率の低下が見込まれるため、使用料の見直しや維持管理費の削減等の対策が必要と考えられる。
【企業債残高対事業規模比率】
　企業債償還については、類似団体と比較すると高い水準で推移しており、使用料の見直し等、経営改善を図っていく必要がある。しかしながら、近年は新規整備基数が伸び悩んでいるため起債の新規借入は減少傾向にあり、今後少しづつ改善していくものと考えられる。
【経費回収率】
　近年は、類似団体と比較すると高い数値を維持しており、令和元年度においては、4.07ポイント上昇している。しかし、依然として汚水処理に係る費用が使用料以外の収入に依存しており、今後は地方債償還金の増加も見込まれることから経営効率の低下が懸念される。
【汚水処理原価】
　近年は、ほぼ横ばい状態で類似団体に近い数値で推移しているが、令和元年度においては、１基あたりの有収水量が増加したことから、前年度比で49円程度減少している。
【施設利用率】
　近年は、類似団体平均値と同様の推移をしていたが、令和元年度は有収水量の増加から従前並の施設利用率となった。
【水洗化率】
　今後も、将来の少子高齢化による人口減少を見据えながら現在の状況を維持していく。</t>
    <rPh sb="56" eb="59">
      <t>シュウエキテキ</t>
    </rPh>
    <rPh sb="59" eb="61">
      <t>シシュツ</t>
    </rPh>
    <rPh sb="61" eb="63">
      <t>ヒリツ</t>
    </rPh>
    <rPh sb="75" eb="77">
      <t>レイワ</t>
    </rPh>
    <rPh sb="77" eb="78">
      <t>ガン</t>
    </rPh>
    <rPh sb="109" eb="112">
      <t>ジョウカソウ</t>
    </rPh>
    <rPh sb="113" eb="115">
      <t>イジ</t>
    </rPh>
    <rPh sb="115" eb="117">
      <t>カンリ</t>
    </rPh>
    <rPh sb="117" eb="118">
      <t>ヒ</t>
    </rPh>
    <rPh sb="119" eb="121">
      <t>ゾウカ</t>
    </rPh>
    <rPh sb="130" eb="132">
      <t>コンゴ</t>
    </rPh>
    <rPh sb="133" eb="135">
      <t>イジ</t>
    </rPh>
    <rPh sb="135" eb="137">
      <t>カンリ</t>
    </rPh>
    <rPh sb="137" eb="139">
      <t>キスウ</t>
    </rPh>
    <rPh sb="165" eb="168">
      <t>シヨウリョウ</t>
    </rPh>
    <rPh sb="169" eb="171">
      <t>ミナオ</t>
    </rPh>
    <rPh sb="173" eb="175">
      <t>イジ</t>
    </rPh>
    <rPh sb="175" eb="178">
      <t>カンリヒ</t>
    </rPh>
    <rPh sb="179" eb="181">
      <t>サクゲン</t>
    </rPh>
    <rPh sb="181" eb="182">
      <t>トウ</t>
    </rPh>
    <rPh sb="183" eb="185">
      <t>タイサク</t>
    </rPh>
    <rPh sb="186" eb="188">
      <t>ヒツヨウ</t>
    </rPh>
    <rPh sb="189" eb="190">
      <t>カンガ</t>
    </rPh>
    <rPh sb="228" eb="230">
      <t>ヒカク</t>
    </rPh>
    <rPh sb="296" eb="298">
      <t>キサイ</t>
    </rPh>
    <rPh sb="369" eb="371">
      <t>レイワ</t>
    </rPh>
    <rPh sb="371" eb="372">
      <t>ガン</t>
    </rPh>
    <rPh sb="373" eb="374">
      <t>ド</t>
    </rPh>
    <rPh sb="507" eb="509">
      <t>レイワ</t>
    </rPh>
    <rPh sb="509" eb="510">
      <t>ガン</t>
    </rPh>
    <rPh sb="519" eb="520">
      <t>キ</t>
    </rPh>
    <rPh sb="524" eb="528">
      <t>ユウシュウスイリョウ</t>
    </rPh>
    <rPh sb="529" eb="531">
      <t>ゾウカ</t>
    </rPh>
    <rPh sb="565" eb="567">
      <t>キンネン</t>
    </rPh>
    <rPh sb="569" eb="571">
      <t>ルイジ</t>
    </rPh>
    <rPh sb="571" eb="573">
      <t>ダンタイ</t>
    </rPh>
    <rPh sb="573" eb="576">
      <t>ヘイキンチ</t>
    </rPh>
    <rPh sb="577" eb="579">
      <t>ドウヨウ</t>
    </rPh>
    <rPh sb="580" eb="582">
      <t>スイイ</t>
    </rPh>
    <rPh sb="589" eb="591">
      <t>レイワ</t>
    </rPh>
    <rPh sb="591" eb="593">
      <t>ガンネン</t>
    </rPh>
    <rPh sb="593" eb="594">
      <t>ド</t>
    </rPh>
    <rPh sb="595" eb="599">
      <t>ユウシュウスイリョウ</t>
    </rPh>
    <rPh sb="600" eb="602">
      <t>ゾウカ</t>
    </rPh>
    <rPh sb="604" eb="606">
      <t>ジュウゼン</t>
    </rPh>
    <rPh sb="606" eb="607">
      <t>ナミ</t>
    </rPh>
    <rPh sb="608" eb="610">
      <t>シセツ</t>
    </rPh>
    <rPh sb="610" eb="612">
      <t>リヨウ</t>
    </rPh>
    <rPh sb="612" eb="613">
      <t>リツ</t>
    </rPh>
    <phoneticPr fontId="4"/>
  </si>
  <si>
    <t>【経営の健全化・効率性について】
　本事業において、特に改善が必要と考えられるのは、収益的収支比率及び経費回収率である。この結果には、本事業に係る費用が使用料収入以外に賄われていることが顕著に表れている。今後は、地方債償還金の増加が見込まれることから、これらの数値のさらなる低下が懸念される。下水道事業については、住民の生活環境の向上及び公共水域の水質保全に資することを目的としており生活に必要不可欠な事業であることから、水洗化の普及促進や今後の状況に見合った使用料への見直しについても検討をしていく必要がある。また、将来にわたって安定的に事業を継続していくための基本計画である「経営戦略」を令和２年度に策定予定である。
【老朽化の状況】
　近年は、修繕件数が増加傾向にあり、耐用年数の近づく今後はさらに収益を圧迫することが予想されることから、施設更新の計画的実施(平準化)や民間業者のノウハウや経験を活かし、定期的な維持管理を行い、経営改善に努める。</t>
    <rPh sb="192" eb="194">
      <t>セイカツ</t>
    </rPh>
    <rPh sb="195" eb="197">
      <t>ヒツヨウ</t>
    </rPh>
    <rPh sb="197" eb="200">
      <t>フカケツ</t>
    </rPh>
    <rPh sb="201" eb="203">
      <t>ジギョウ</t>
    </rPh>
    <rPh sb="296" eb="298">
      <t>レイワ</t>
    </rPh>
    <rPh sb="299" eb="300">
      <t>ネン</t>
    </rPh>
    <rPh sb="300" eb="301">
      <t>ド</t>
    </rPh>
    <rPh sb="304" eb="30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</si>
</sst>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9E-4273-9587-2B6F8C660D4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79E-4273-9587-2B6F8C660D4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63.67</c:v>
                </c:pt>
                <c:pt idx="1">
                  <c:v>63.7</c:v>
                </c:pt>
                <c:pt idx="2">
                  <c:v>54.62</c:v>
                </c:pt>
                <c:pt idx="3">
                  <c:v>55.34</c:v>
                </c:pt>
                <c:pt idx="4">
                  <c:v>63.6</c:v>
                </c:pt>
              </c:numCache>
            </c:numRef>
          </c:val>
          <c:extLst>
            <c:ext xmlns:c16="http://schemas.microsoft.com/office/drawing/2014/chart" uri="{C3380CC4-5D6E-409C-BE32-E72D297353CC}">
              <c16:uniqueId val="{00000000-F031-448C-A0FC-6E865D98F6D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F031-448C-A0FC-6E865D98F6D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31B-4502-B77E-C2194E2875C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A31B-4502-B77E-C2194E2875C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90.53</c:v>
                </c:pt>
                <c:pt idx="1">
                  <c:v>83.7</c:v>
                </c:pt>
                <c:pt idx="2">
                  <c:v>82.06</c:v>
                </c:pt>
                <c:pt idx="3">
                  <c:v>79.34</c:v>
                </c:pt>
                <c:pt idx="4">
                  <c:v>75.22</c:v>
                </c:pt>
              </c:numCache>
            </c:numRef>
          </c:val>
          <c:extLst>
            <c:ext xmlns:c16="http://schemas.microsoft.com/office/drawing/2014/chart" uri="{C3380CC4-5D6E-409C-BE32-E72D297353CC}">
              <c16:uniqueId val="{00000000-3B2A-45FF-96A1-1E1AC17E91B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2A-45FF-96A1-1E1AC17E91B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F4-4F11-A998-9674A9F753F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F4-4F11-A998-9674A9F753F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18-4DBD-9311-3F7FAF38518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18-4DBD-9311-3F7FAF38518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9A-4572-A6E6-8DB8B423A52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9A-4572-A6E6-8DB8B423A52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0F-40E1-87A1-951C5E5EE48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0F-40E1-87A1-951C5E5EE48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460.81</c:v>
                </c:pt>
                <c:pt idx="1">
                  <c:v>592.23</c:v>
                </c:pt>
                <c:pt idx="2">
                  <c:v>553.23</c:v>
                </c:pt>
                <c:pt idx="3">
                  <c:v>507.24</c:v>
                </c:pt>
                <c:pt idx="4">
                  <c:v>463.43</c:v>
                </c:pt>
              </c:numCache>
            </c:numRef>
          </c:val>
          <c:extLst>
            <c:ext xmlns:c16="http://schemas.microsoft.com/office/drawing/2014/chart" uri="{C3380CC4-5D6E-409C-BE32-E72D297353CC}">
              <c16:uniqueId val="{00000000-A460-4B6E-889F-4FE2D7F4187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A460-4B6E-889F-4FE2D7F4187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55.4</c:v>
                </c:pt>
                <c:pt idx="1">
                  <c:v>62.43</c:v>
                </c:pt>
                <c:pt idx="2">
                  <c:v>63.9</c:v>
                </c:pt>
                <c:pt idx="3">
                  <c:v>65.59</c:v>
                </c:pt>
                <c:pt idx="4">
                  <c:v>69.66</c:v>
                </c:pt>
              </c:numCache>
            </c:numRef>
          </c:val>
          <c:extLst>
            <c:ext xmlns:c16="http://schemas.microsoft.com/office/drawing/2014/chart" uri="{C3380CC4-5D6E-409C-BE32-E72D297353CC}">
              <c16:uniqueId val="{00000000-2366-4187-8D53-01B54A5E679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2366-4187-8D53-01B54A5E679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338.21</c:v>
                </c:pt>
                <c:pt idx="1">
                  <c:v>271.86</c:v>
                </c:pt>
                <c:pt idx="2">
                  <c:v>289.7</c:v>
                </c:pt>
                <c:pt idx="3">
                  <c:v>286.81</c:v>
                </c:pt>
                <c:pt idx="4">
                  <c:v>237.45</c:v>
                </c:pt>
              </c:numCache>
            </c:numRef>
          </c:val>
          <c:extLst>
            <c:ext xmlns:c16="http://schemas.microsoft.com/office/drawing/2014/chart" uri="{C3380CC4-5D6E-409C-BE32-E72D297353CC}">
              <c16:uniqueId val="{00000000-FD31-4B09-8F1D-5ABA96829F9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FD31-4B09-8F1D-5ABA96829F9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愛南町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20969</v>
      </c>
      <c r="AM8" s="51"/>
      <c r="AN8" s="51"/>
      <c r="AO8" s="51"/>
      <c r="AP8" s="51"/>
      <c r="AQ8" s="51"/>
      <c r="AR8" s="51"/>
      <c r="AS8" s="51"/>
      <c r="AT8" s="46">
        <f>データ!T6</f>
        <v>238.99</v>
      </c>
      <c r="AU8" s="46"/>
      <c r="AV8" s="46"/>
      <c r="AW8" s="46"/>
      <c r="AX8" s="46"/>
      <c r="AY8" s="46"/>
      <c r="AZ8" s="46"/>
      <c r="BA8" s="46"/>
      <c r="BB8" s="46">
        <f>データ!U6</f>
        <v>87.74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13.84</v>
      </c>
      <c r="Q10" s="46"/>
      <c r="R10" s="46"/>
      <c r="S10" s="46"/>
      <c r="T10" s="46"/>
      <c r="U10" s="46"/>
      <c r="V10" s="46"/>
      <c r="W10" s="46">
        <f>データ!Q6</f>
        <v>100</v>
      </c>
      <c r="X10" s="46"/>
      <c r="Y10" s="46"/>
      <c r="Z10" s="46"/>
      <c r="AA10" s="46"/>
      <c r="AB10" s="46"/>
      <c r="AC10" s="46"/>
      <c r="AD10" s="51">
        <f>データ!R6</f>
        <v>3670</v>
      </c>
      <c r="AE10" s="51"/>
      <c r="AF10" s="51"/>
      <c r="AG10" s="51"/>
      <c r="AH10" s="51"/>
      <c r="AI10" s="51"/>
      <c r="AJ10" s="51"/>
      <c r="AK10" s="2"/>
      <c r="AL10" s="51">
        <f>データ!V6</f>
        <v>2876</v>
      </c>
      <c r="AM10" s="51"/>
      <c r="AN10" s="51"/>
      <c r="AO10" s="51"/>
      <c r="AP10" s="51"/>
      <c r="AQ10" s="51"/>
      <c r="AR10" s="51"/>
      <c r="AS10" s="51"/>
      <c r="AT10" s="46">
        <f>データ!W6</f>
        <v>237.91</v>
      </c>
      <c r="AU10" s="46"/>
      <c r="AV10" s="46"/>
      <c r="AW10" s="46"/>
      <c r="AX10" s="46"/>
      <c r="AY10" s="46"/>
      <c r="AZ10" s="46"/>
      <c r="BA10" s="46"/>
      <c r="BB10" s="46">
        <f>データ!X6</f>
        <v>12.09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119</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120</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JLhM3wLRNdnVXN2Wi4cLSPBFm44wY6rLItpW5kaBD4YtRIKe3ykopJzhn/3xRccyJ2MaD6RCB/5t+EEiNSm3aQ==" saltValue="U/YCFHM6eVmxGiVeJbEuN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385069</v>
      </c>
      <c r="D6" s="33">
        <f t="shared" si="3"/>
        <v>47</v>
      </c>
      <c r="E6" s="33">
        <f t="shared" si="3"/>
        <v>18</v>
      </c>
      <c r="F6" s="33">
        <f t="shared" si="3"/>
        <v>0</v>
      </c>
      <c r="G6" s="33">
        <f t="shared" si="3"/>
        <v>0</v>
      </c>
      <c r="H6" s="33" t="str">
        <f t="shared" si="3"/>
        <v>愛媛県　愛南町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13.84</v>
      </c>
      <c r="Q6" s="34">
        <f t="shared" si="3"/>
        <v>100</v>
      </c>
      <c r="R6" s="34">
        <f t="shared" si="3"/>
        <v>3670</v>
      </c>
      <c r="S6" s="34">
        <f t="shared" si="3"/>
        <v>20969</v>
      </c>
      <c r="T6" s="34">
        <f t="shared" si="3"/>
        <v>238.99</v>
      </c>
      <c r="U6" s="34">
        <f t="shared" si="3"/>
        <v>87.74</v>
      </c>
      <c r="V6" s="34">
        <f t="shared" si="3"/>
        <v>2876</v>
      </c>
      <c r="W6" s="34">
        <f t="shared" si="3"/>
        <v>237.91</v>
      </c>
      <c r="X6" s="34">
        <f t="shared" si="3"/>
        <v>12.09</v>
      </c>
      <c r="Y6" s="35">
        <f>IF(Y7="",NA(),Y7)</f>
        <v>90.53</v>
      </c>
      <c r="Z6" s="35">
        <f t="shared" ref="Z6:AH6" si="4">IF(Z7="",NA(),Z7)</f>
        <v>83.7</v>
      </c>
      <c r="AA6" s="35">
        <f t="shared" si="4"/>
        <v>82.06</v>
      </c>
      <c r="AB6" s="35">
        <f t="shared" si="4"/>
        <v>79.34</v>
      </c>
      <c r="AC6" s="35">
        <f t="shared" si="4"/>
        <v>75.22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460.81</v>
      </c>
      <c r="BG6" s="35">
        <f t="shared" ref="BG6:BO6" si="7">IF(BG7="",NA(),BG7)</f>
        <v>592.23</v>
      </c>
      <c r="BH6" s="35">
        <f t="shared" si="7"/>
        <v>553.23</v>
      </c>
      <c r="BI6" s="35">
        <f t="shared" si="7"/>
        <v>507.24</v>
      </c>
      <c r="BJ6" s="35">
        <f t="shared" si="7"/>
        <v>463.43</v>
      </c>
      <c r="BK6" s="35">
        <f t="shared" si="7"/>
        <v>392.19</v>
      </c>
      <c r="BL6" s="35">
        <f t="shared" si="7"/>
        <v>413.5</v>
      </c>
      <c r="BM6" s="35">
        <f t="shared" si="7"/>
        <v>407.42</v>
      </c>
      <c r="BN6" s="35">
        <f t="shared" si="7"/>
        <v>386.46</v>
      </c>
      <c r="BO6" s="35">
        <f t="shared" si="7"/>
        <v>421.25</v>
      </c>
      <c r="BP6" s="34" t="str">
        <f>IF(BP7="","",IF(BP7="-","【-】","【"&amp;SUBSTITUTE(TEXT(BP7,"#,##0.00"),"-","△")&amp;"】"))</f>
        <v>【307.23】</v>
      </c>
      <c r="BQ6" s="35">
        <f>IF(BQ7="",NA(),BQ7)</f>
        <v>55.4</v>
      </c>
      <c r="BR6" s="35">
        <f t="shared" ref="BR6:BZ6" si="8">IF(BR7="",NA(),BR7)</f>
        <v>62.43</v>
      </c>
      <c r="BS6" s="35">
        <f t="shared" si="8"/>
        <v>63.9</v>
      </c>
      <c r="BT6" s="35">
        <f t="shared" si="8"/>
        <v>65.59</v>
      </c>
      <c r="BU6" s="35">
        <f t="shared" si="8"/>
        <v>69.66</v>
      </c>
      <c r="BV6" s="35">
        <f t="shared" si="8"/>
        <v>57.03</v>
      </c>
      <c r="BW6" s="35">
        <f t="shared" si="8"/>
        <v>55.84</v>
      </c>
      <c r="BX6" s="35">
        <f t="shared" si="8"/>
        <v>57.08</v>
      </c>
      <c r="BY6" s="35">
        <f t="shared" si="8"/>
        <v>55.85</v>
      </c>
      <c r="BZ6" s="35">
        <f t="shared" si="8"/>
        <v>53.23</v>
      </c>
      <c r="CA6" s="34" t="str">
        <f>IF(CA7="","",IF(CA7="-","【-】","【"&amp;SUBSTITUTE(TEXT(CA7,"#,##0.00"),"-","△")&amp;"】"))</f>
        <v>【59.98】</v>
      </c>
      <c r="CB6" s="35">
        <f>IF(CB7="",NA(),CB7)</f>
        <v>338.21</v>
      </c>
      <c r="CC6" s="35">
        <f t="shared" ref="CC6:CK6" si="9">IF(CC7="",NA(),CC7)</f>
        <v>271.86</v>
      </c>
      <c r="CD6" s="35">
        <f t="shared" si="9"/>
        <v>289.7</v>
      </c>
      <c r="CE6" s="35">
        <f t="shared" si="9"/>
        <v>286.81</v>
      </c>
      <c r="CF6" s="35">
        <f t="shared" si="9"/>
        <v>237.45</v>
      </c>
      <c r="CG6" s="35">
        <f t="shared" si="9"/>
        <v>283.73</v>
      </c>
      <c r="CH6" s="35">
        <f t="shared" si="9"/>
        <v>287.57</v>
      </c>
      <c r="CI6" s="35">
        <f t="shared" si="9"/>
        <v>286.86</v>
      </c>
      <c r="CJ6" s="35">
        <f t="shared" si="9"/>
        <v>287.91000000000003</v>
      </c>
      <c r="CK6" s="35">
        <f t="shared" si="9"/>
        <v>283.3</v>
      </c>
      <c r="CL6" s="34" t="str">
        <f>IF(CL7="","",IF(CL7="-","【-】","【"&amp;SUBSTITUTE(TEXT(CL7,"#,##0.00"),"-","△")&amp;"】"))</f>
        <v>【272.98】</v>
      </c>
      <c r="CM6" s="35">
        <f>IF(CM7="",NA(),CM7)</f>
        <v>63.67</v>
      </c>
      <c r="CN6" s="35">
        <f t="shared" ref="CN6:CV6" si="10">IF(CN7="",NA(),CN7)</f>
        <v>63.7</v>
      </c>
      <c r="CO6" s="35">
        <f t="shared" si="10"/>
        <v>54.62</v>
      </c>
      <c r="CP6" s="35">
        <f t="shared" si="10"/>
        <v>55.34</v>
      </c>
      <c r="CQ6" s="35">
        <f t="shared" si="10"/>
        <v>63.6</v>
      </c>
      <c r="CR6" s="35">
        <f t="shared" si="10"/>
        <v>58.25</v>
      </c>
      <c r="CS6" s="35">
        <f t="shared" si="10"/>
        <v>61.55</v>
      </c>
      <c r="CT6" s="35">
        <f t="shared" si="10"/>
        <v>57.22</v>
      </c>
      <c r="CU6" s="35">
        <f t="shared" si="10"/>
        <v>54.93</v>
      </c>
      <c r="CV6" s="35">
        <f t="shared" si="10"/>
        <v>55.96</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385069</v>
      </c>
      <c r="D7" s="37">
        <v>47</v>
      </c>
      <c r="E7" s="37">
        <v>18</v>
      </c>
      <c r="F7" s="37">
        <v>0</v>
      </c>
      <c r="G7" s="37">
        <v>0</v>
      </c>
      <c r="H7" s="37" t="s">
        <v>98</v>
      </c>
      <c r="I7" s="37" t="s">
        <v>99</v>
      </c>
      <c r="J7" s="37" t="s">
        <v>100</v>
      </c>
      <c r="K7" s="37" t="s">
        <v>101</v>
      </c>
      <c r="L7" s="37" t="s">
        <v>102</v>
      </c>
      <c r="M7" s="37" t="s">
        <v>103</v>
      </c>
      <c r="N7" s="38" t="s">
        <v>104</v>
      </c>
      <c r="O7" s="38" t="s">
        <v>105</v>
      </c>
      <c r="P7" s="38">
        <v>13.84</v>
      </c>
      <c r="Q7" s="38">
        <v>100</v>
      </c>
      <c r="R7" s="38">
        <v>3670</v>
      </c>
      <c r="S7" s="38">
        <v>20969</v>
      </c>
      <c r="T7" s="38">
        <v>238.99</v>
      </c>
      <c r="U7" s="38">
        <v>87.74</v>
      </c>
      <c r="V7" s="38">
        <v>2876</v>
      </c>
      <c r="W7" s="38">
        <v>237.91</v>
      </c>
      <c r="X7" s="38">
        <v>12.09</v>
      </c>
      <c r="Y7" s="38">
        <v>90.53</v>
      </c>
      <c r="Z7" s="38">
        <v>83.7</v>
      </c>
      <c r="AA7" s="38">
        <v>82.06</v>
      </c>
      <c r="AB7" s="38">
        <v>79.34</v>
      </c>
      <c r="AC7" s="38">
        <v>75.22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460.81</v>
      </c>
      <c r="BG7" s="38">
        <v>592.23</v>
      </c>
      <c r="BH7" s="38">
        <v>553.23</v>
      </c>
      <c r="BI7" s="38">
        <v>507.24</v>
      </c>
      <c r="BJ7" s="38">
        <v>463.43</v>
      </c>
      <c r="BK7" s="38">
        <v>392.19</v>
      </c>
      <c r="BL7" s="38">
        <v>413.5</v>
      </c>
      <c r="BM7" s="38">
        <v>407.42</v>
      </c>
      <c r="BN7" s="38">
        <v>386.46</v>
      </c>
      <c r="BO7" s="38">
        <v>421.25</v>
      </c>
      <c r="BP7" s="38">
        <v>307.23</v>
      </c>
      <c r="BQ7" s="38">
        <v>55.4</v>
      </c>
      <c r="BR7" s="38">
        <v>62.43</v>
      </c>
      <c r="BS7" s="38">
        <v>63.9</v>
      </c>
      <c r="BT7" s="38">
        <v>65.59</v>
      </c>
      <c r="BU7" s="38">
        <v>69.66</v>
      </c>
      <c r="BV7" s="38">
        <v>57.03</v>
      </c>
      <c r="BW7" s="38">
        <v>55.84</v>
      </c>
      <c r="BX7" s="38">
        <v>57.08</v>
      </c>
      <c r="BY7" s="38">
        <v>55.85</v>
      </c>
      <c r="BZ7" s="38">
        <v>53.23</v>
      </c>
      <c r="CA7" s="38">
        <v>59.98</v>
      </c>
      <c r="CB7" s="38">
        <v>338.21</v>
      </c>
      <c r="CC7" s="38">
        <v>271.86</v>
      </c>
      <c r="CD7" s="38">
        <v>289.7</v>
      </c>
      <c r="CE7" s="38">
        <v>286.81</v>
      </c>
      <c r="CF7" s="38">
        <v>237.45</v>
      </c>
      <c r="CG7" s="38">
        <v>283.73</v>
      </c>
      <c r="CH7" s="38">
        <v>287.57</v>
      </c>
      <c r="CI7" s="38">
        <v>286.86</v>
      </c>
      <c r="CJ7" s="38">
        <v>287.91000000000003</v>
      </c>
      <c r="CK7" s="38">
        <v>283.3</v>
      </c>
      <c r="CL7" s="38">
        <v>272.98</v>
      </c>
      <c r="CM7" s="38">
        <v>63.67</v>
      </c>
      <c r="CN7" s="38">
        <v>63.7</v>
      </c>
      <c r="CO7" s="38">
        <v>54.62</v>
      </c>
      <c r="CP7" s="38">
        <v>55.34</v>
      </c>
      <c r="CQ7" s="38">
        <v>63.6</v>
      </c>
      <c r="CR7" s="38">
        <v>58.25</v>
      </c>
      <c r="CS7" s="38">
        <v>61.55</v>
      </c>
      <c r="CT7" s="38">
        <v>57.22</v>
      </c>
      <c r="CU7" s="38">
        <v>54.93</v>
      </c>
      <c r="CV7" s="38">
        <v>55.96</v>
      </c>
      <c r="CW7" s="38">
        <v>58.71</v>
      </c>
      <c r="CX7" s="38">
        <v>100</v>
      </c>
      <c r="CY7" s="38">
        <v>100</v>
      </c>
      <c r="CZ7" s="38">
        <v>100</v>
      </c>
      <c r="DA7" s="38">
        <v>100</v>
      </c>
      <c r="DB7" s="38">
        <v>100</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2021-02-12T06:27:44Z</cp:lastPrinted>
  <dcterms:created xsi:type="dcterms:W3CDTF">2020-12-04T03:18:35Z</dcterms:created>
  <dcterms:modified xsi:type="dcterms:W3CDTF">2021-02-12T06:27:47Z</dcterms:modified>
  <cp:category/>
</cp:coreProperties>
</file>