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172.22.66.133\t12_津島水道企業団\30 経営比較分析表・水道事業経営指標\R2\"/>
    </mc:Choice>
  </mc:AlternateContent>
  <xr:revisionPtr revIDLastSave="0" documentId="13_ncr:1_{5293B115-2118-4E0D-ACA2-90DE63A4AF5C}" xr6:coauthVersionLast="44" xr6:coauthVersionMax="44" xr10:uidLastSave="{00000000-0000-0000-0000-000000000000}"/>
  <workbookProtection workbookAlgorithmName="SHA-512" workbookHashValue="irecrzSOvS8dEkQIWHBmENDV1atcwGJvS/7v0Kv0E1OqP/WsRlGsW7xPrRjO50hhjxgbtZyMNOwo10uReeHDiA==" workbookSaltValue="fhyCchergMA536fTmlyrbA=="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Q6" i="5"/>
  <c r="P6" i="5"/>
  <c r="P10" i="4" s="1"/>
  <c r="O6" i="5"/>
  <c r="N6" i="5"/>
  <c r="B10" i="4" s="1"/>
  <c r="M6" i="5"/>
  <c r="AD8" i="4" s="1"/>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I85" i="4"/>
  <c r="F85" i="4"/>
  <c r="E85" i="4"/>
  <c r="BB10" i="4"/>
  <c r="AT10" i="4"/>
  <c r="AL10" i="4"/>
  <c r="W10" i="4"/>
  <c r="I10" i="4"/>
  <c r="AL8" i="4"/>
  <c r="W8" i="4"/>
  <c r="P8" i="4"/>
  <c r="B8" i="4"/>
</calcChain>
</file>

<file path=xl/sharedStrings.xml><?xml version="1.0" encoding="utf-8"?>
<sst xmlns="http://schemas.openxmlformats.org/spreadsheetml/2006/main" count="231" uniqueCount="114">
  <si>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</si>
  <si>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</si>
  <si>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</si>
  <si>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</si>
  <si>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</si>
  <si>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</si>
  <si>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</si>
  <si>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</si>
  <si>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</si>
  <si>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</si>
  <si>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</si>
  <si>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</si>
  <si>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</si>
  <si>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</si>
  <si>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</si>
  <si>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</si>
  <si>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</si>
  <si>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</si>
  <si>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</si>
  <si>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</si>
  <si>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</si>
  <si>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</si>
  <si>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</si>
  <si>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</si>
  <si>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</si>
  <si>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</si>
  <si>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</si>
  <si>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</si>
  <si>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</si>
  <si>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</si>
  <si>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</si>
  <si>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</si>
  <si>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</si>
  <si>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</si>
  <si>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</si>
  <si>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</si>
  <si>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</si>
  <si>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</si>
  <si>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</si>
  <si>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</si>
  <si>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</si>
  <si>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</si>
  <si>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</si>
  <si>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</si>
  <si>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</si>
  <si>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</si>
  <si>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</si>
  <si>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</si>
  <si>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</si>
  <si>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</si>
  <si>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</si>
  <si>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</si>
  <si>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</si>
  <si>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</si>
  <si>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</si>
  <si>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</si>
  <si>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</si>
  <si>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</si>
  <si>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</si>
  <si>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</si>
  <si>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</si>
  <si>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</si>
  <si>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</si>
  <si>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</si>
  <si>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</si>
  <si>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</si>
  <si>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</si>
  <si>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</si>
  <si>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</si>
  <si>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</si>
  <si>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</si>
  <si>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</si>
  <si>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</si>
  <si>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</si>
  <si>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</si>
  <si>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</si>
  <si>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</si>
  <si>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</si>
  <si>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</si>
  <si>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</si>
  <si>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</si>
  <si>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</si>
  <si>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</si>
  <si>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</si>
  <si>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</si>
  <si>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</si>
  <si>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</si>
  <si>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</si>
  <si>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</si>
  <si>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</si>
  <si>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</si>
  <si>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</si>
  <si>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</si>
  <si>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津島水道企業団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</si>
  <si>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</si>
  <si>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</si>
  <si>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</si>
  <si>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</si>
  <si>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</si>
  <si>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</si>
  <si>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</si>
  <si>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</si>
  <si>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</si>
  <si>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</si>
  <si>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</si>
  <si>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</si>
  <si>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</si>
  <si>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</si>
  <si>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</si>
  <si>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</si>
  <si>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</si>
  <si>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長野、嵐、狩津浄水場の3浄水場を有しているが給水開始後38年が経過し施設、設備の老朽化が進んでいる。今後施設の維持管理の外部委託を推進するため令和3年度から4か年計画で、電気、機械設備の更新工事を実施予定である。</t>
    <phoneticPr fontId="4"/>
  </si>
  <si>
    <t>　今後益々悪化する経営環境に対して、事業の健全性を維持し、安全で安心な水道水を地域住民に安定的に供給するため、現在進めている愛媛県水道事業経営健全化推進プラン検討委員会の検討結果をもとに、経営基盤を強化する水道事業の広域化を推進する必要がある。</t>
    <rPh sb="1" eb="3">
      <t>コンゴ</t>
    </rPh>
    <rPh sb="3" eb="5">
      <t>マスマス</t>
    </rPh>
    <rPh sb="5" eb="7">
      <t>アッカ</t>
    </rPh>
    <rPh sb="9" eb="11">
      <t>ケイエイ</t>
    </rPh>
    <rPh sb="11" eb="13">
      <t>カンキョウ</t>
    </rPh>
    <rPh sb="14" eb="15">
      <t>タイ</t>
    </rPh>
    <rPh sb="18" eb="20">
      <t>ジギョウ</t>
    </rPh>
    <rPh sb="21" eb="24">
      <t>ケンゼンセイ</t>
    </rPh>
    <rPh sb="25" eb="27">
      <t>イジ</t>
    </rPh>
    <rPh sb="29" eb="31">
      <t>アンゼン</t>
    </rPh>
    <rPh sb="32" eb="34">
      <t>アンシン</t>
    </rPh>
    <rPh sb="35" eb="37">
      <t>スイドウ</t>
    </rPh>
    <rPh sb="37" eb="38">
      <t>スイ</t>
    </rPh>
    <rPh sb="39" eb="41">
      <t>チイキ</t>
    </rPh>
    <rPh sb="41" eb="43">
      <t>ジュウミン</t>
    </rPh>
    <rPh sb="44" eb="47">
      <t>アンテイテキ</t>
    </rPh>
    <rPh sb="48" eb="50">
      <t>キョウキュウ</t>
    </rPh>
    <rPh sb="55" eb="57">
      <t>ゲンザイ</t>
    </rPh>
    <rPh sb="57" eb="58">
      <t>スス</t>
    </rPh>
    <rPh sb="62" eb="65">
      <t>エヒメケン</t>
    </rPh>
    <rPh sb="65" eb="67">
      <t>スイドウ</t>
    </rPh>
    <rPh sb="67" eb="69">
      <t>ジギョウ</t>
    </rPh>
    <rPh sb="69" eb="71">
      <t>ケイエイ</t>
    </rPh>
    <rPh sb="71" eb="74">
      <t>ケンゼンカ</t>
    </rPh>
    <rPh sb="74" eb="76">
      <t>スイシン</t>
    </rPh>
    <rPh sb="79" eb="81">
      <t>ケントウ</t>
    </rPh>
    <rPh sb="81" eb="84">
      <t>イインカイ</t>
    </rPh>
    <rPh sb="85" eb="87">
      <t>ケントウ</t>
    </rPh>
    <rPh sb="87" eb="89">
      <t>ケッカ</t>
    </rPh>
    <rPh sb="94" eb="96">
      <t>ケイエイ</t>
    </rPh>
    <rPh sb="96" eb="98">
      <t>キバン</t>
    </rPh>
    <rPh sb="99" eb="101">
      <t>キョウカ</t>
    </rPh>
    <rPh sb="103" eb="105">
      <t>スイドウ</t>
    </rPh>
    <rPh sb="105" eb="107">
      <t>ジギョウ</t>
    </rPh>
    <rPh sb="108" eb="111">
      <t>コウイキカ</t>
    </rPh>
    <rPh sb="112" eb="114">
      <t>スイシン</t>
    </rPh>
    <rPh sb="116" eb="118">
      <t>ヒツヨウ</t>
    </rPh>
    <phoneticPr fontId="4"/>
  </si>
  <si>
    <t>　累積欠損金もなく、企業債の償還も終了しているが、施設の老朽化が進み、設備の更新が急務となっている。また給水人口、給水量の減少とそれに伴う料金収入の減少により、今後益々経営環境の悪化が予想される。現在今後の経営基盤の強化と、効率性を維持、推進するため、宇和島市水道局と間で用水供給事業と上水道事業の統合を検討している。</t>
    <rPh sb="1" eb="3">
      <t>ルイセキ</t>
    </rPh>
    <rPh sb="3" eb="5">
      <t>ケッソン</t>
    </rPh>
    <rPh sb="5" eb="6">
      <t>キン</t>
    </rPh>
    <rPh sb="10" eb="12">
      <t>キギョウ</t>
    </rPh>
    <rPh sb="12" eb="13">
      <t>サイ</t>
    </rPh>
    <rPh sb="14" eb="16">
      <t>ショウカン</t>
    </rPh>
    <rPh sb="17" eb="19">
      <t>シュウリョウ</t>
    </rPh>
    <rPh sb="25" eb="27">
      <t>シセツ</t>
    </rPh>
    <rPh sb="28" eb="31">
      <t>ロウキュウカ</t>
    </rPh>
    <rPh sb="32" eb="33">
      <t>スス</t>
    </rPh>
    <rPh sb="35" eb="37">
      <t>セツビ</t>
    </rPh>
    <rPh sb="38" eb="40">
      <t>コウシン</t>
    </rPh>
    <rPh sb="41" eb="43">
      <t>キュウム</t>
    </rPh>
    <rPh sb="52" eb="54">
      <t>キュウスイ</t>
    </rPh>
    <rPh sb="54" eb="56">
      <t>ジンコウ</t>
    </rPh>
    <rPh sb="57" eb="59">
      <t>キュウスイ</t>
    </rPh>
    <rPh sb="59" eb="60">
      <t>リョウ</t>
    </rPh>
    <rPh sb="61" eb="63">
      <t>ゲンショウ</t>
    </rPh>
    <rPh sb="67" eb="68">
      <t>トモナ</t>
    </rPh>
    <rPh sb="69" eb="71">
      <t>リョウキン</t>
    </rPh>
    <rPh sb="71" eb="73">
      <t>シュウニュウ</t>
    </rPh>
    <rPh sb="74" eb="76">
      <t>ゲンショウ</t>
    </rPh>
    <rPh sb="80" eb="82">
      <t>コンゴ</t>
    </rPh>
    <rPh sb="82" eb="84">
      <t>マスマス</t>
    </rPh>
    <rPh sb="84" eb="86">
      <t>ケイエイ</t>
    </rPh>
    <rPh sb="86" eb="88">
      <t>カンキョウ</t>
    </rPh>
    <rPh sb="89" eb="91">
      <t>アッカ</t>
    </rPh>
    <rPh sb="92" eb="94">
      <t>ヨソウ</t>
    </rPh>
    <rPh sb="98" eb="100">
      <t>ゲンザイ</t>
    </rPh>
    <rPh sb="100" eb="102">
      <t>コンゴ</t>
    </rPh>
    <rPh sb="103" eb="105">
      <t>ケイエイ</t>
    </rPh>
    <rPh sb="105" eb="107">
      <t>キバン</t>
    </rPh>
    <rPh sb="108" eb="110">
      <t>キョウカ</t>
    </rPh>
    <rPh sb="112" eb="115">
      <t>コウリツセイ</t>
    </rPh>
    <rPh sb="116" eb="118">
      <t>イジ</t>
    </rPh>
    <rPh sb="119" eb="121">
      <t>スイシン</t>
    </rPh>
    <rPh sb="126" eb="130">
      <t>ウ</t>
    </rPh>
    <rPh sb="130" eb="133">
      <t>スイドウキョク</t>
    </rPh>
    <rPh sb="134" eb="135">
      <t>カン</t>
    </rPh>
    <rPh sb="136" eb="138">
      <t>ヨウスイ</t>
    </rPh>
    <rPh sb="138" eb="140">
      <t>キョウキュウ</t>
    </rPh>
    <rPh sb="140" eb="142">
      <t>ジギョウ</t>
    </rPh>
    <rPh sb="143" eb="146">
      <t>ジョウスイドウ</t>
    </rPh>
    <rPh sb="146" eb="148">
      <t>ジギョウ</t>
    </rPh>
    <rPh sb="149" eb="151">
      <t>トウゴウ</t>
    </rPh>
    <rPh sb="152" eb="154">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</si>
</sst>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86-4108-9AA2-5ECEB98249D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0.24</c:v>
                </c:pt>
                <c:pt idx="2">
                  <c:v>0.27</c:v>
                </c:pt>
                <c:pt idx="3">
                  <c:v>0.24</c:v>
                </c:pt>
                <c:pt idx="4">
                  <c:v>0.2</c:v>
                </c:pt>
              </c:numCache>
            </c:numRef>
          </c:val>
          <c:smooth val="0"/>
          <c:extLst>
            <c:ext xmlns:c16="http://schemas.microsoft.com/office/drawing/2014/chart" uri="{C3380CC4-5D6E-409C-BE32-E72D297353CC}">
              <c16:uniqueId val="{00000001-9686-4108-9AA2-5ECEB98249D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47.82</c:v>
                </c:pt>
                <c:pt idx="1">
                  <c:v>47.69</c:v>
                </c:pt>
                <c:pt idx="2">
                  <c:v>46.21</c:v>
                </c:pt>
                <c:pt idx="3">
                  <c:v>45.75</c:v>
                </c:pt>
                <c:pt idx="4">
                  <c:v>44.2</c:v>
                </c:pt>
              </c:numCache>
            </c:numRef>
          </c:val>
          <c:extLst>
            <c:ext xmlns:c16="http://schemas.microsoft.com/office/drawing/2014/chart" uri="{C3380CC4-5D6E-409C-BE32-E72D297353CC}">
              <c16:uniqueId val="{00000000-22CF-4BB1-BEDA-2D6A92941CF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61.82</c:v>
                </c:pt>
                <c:pt idx="1">
                  <c:v>61.66</c:v>
                </c:pt>
                <c:pt idx="2">
                  <c:v>62.19</c:v>
                </c:pt>
                <c:pt idx="3">
                  <c:v>61.77</c:v>
                </c:pt>
                <c:pt idx="4">
                  <c:v>61.69</c:v>
                </c:pt>
              </c:numCache>
            </c:numRef>
          </c:val>
          <c:smooth val="0"/>
          <c:extLst>
            <c:ext xmlns:c16="http://schemas.microsoft.com/office/drawing/2014/chart" uri="{C3380CC4-5D6E-409C-BE32-E72D297353CC}">
              <c16:uniqueId val="{00000001-22CF-4BB1-BEDA-2D6A92941CF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4D2-4DC2-9467-A750BBB7517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100.03</c:v>
                </c:pt>
                <c:pt idx="1">
                  <c:v>100.05</c:v>
                </c:pt>
                <c:pt idx="2">
                  <c:v>100.05</c:v>
                </c:pt>
                <c:pt idx="3">
                  <c:v>100.08</c:v>
                </c:pt>
                <c:pt idx="4">
                  <c:v>100</c:v>
                </c:pt>
              </c:numCache>
            </c:numRef>
          </c:val>
          <c:smooth val="0"/>
          <c:extLst>
            <c:ext xmlns:c16="http://schemas.microsoft.com/office/drawing/2014/chart" uri="{C3380CC4-5D6E-409C-BE32-E72D297353CC}">
              <c16:uniqueId val="{00000001-14D2-4DC2-9467-A750BBB7517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114.78</c:v>
                </c:pt>
                <c:pt idx="1">
                  <c:v>112.14</c:v>
                </c:pt>
                <c:pt idx="2">
                  <c:v>112.74</c:v>
                </c:pt>
                <c:pt idx="3">
                  <c:v>111.81</c:v>
                </c:pt>
                <c:pt idx="4">
                  <c:v>115.48</c:v>
                </c:pt>
              </c:numCache>
            </c:numRef>
          </c:val>
          <c:extLst>
            <c:ext xmlns:c16="http://schemas.microsoft.com/office/drawing/2014/chart" uri="{C3380CC4-5D6E-409C-BE32-E72D297353CC}">
              <c16:uniqueId val="{00000000-8AC0-4062-A13E-F1F5F7A5862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113.33</c:v>
                </c:pt>
                <c:pt idx="1">
                  <c:v>114.05</c:v>
                </c:pt>
                <c:pt idx="2">
                  <c:v>114.26</c:v>
                </c:pt>
                <c:pt idx="3">
                  <c:v>112.98</c:v>
                </c:pt>
                <c:pt idx="4">
                  <c:v>112.91</c:v>
                </c:pt>
              </c:numCache>
            </c:numRef>
          </c:val>
          <c:smooth val="0"/>
          <c:extLst>
            <c:ext xmlns:c16="http://schemas.microsoft.com/office/drawing/2014/chart" uri="{C3380CC4-5D6E-409C-BE32-E72D297353CC}">
              <c16:uniqueId val="{00000001-8AC0-4062-A13E-F1F5F7A5862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57.79</c:v>
                </c:pt>
                <c:pt idx="1">
                  <c:v>54.87</c:v>
                </c:pt>
                <c:pt idx="2">
                  <c:v>53.56</c:v>
                </c:pt>
                <c:pt idx="3">
                  <c:v>54.9</c:v>
                </c:pt>
                <c:pt idx="4">
                  <c:v>53.89</c:v>
                </c:pt>
              </c:numCache>
            </c:numRef>
          </c:val>
          <c:extLst>
            <c:ext xmlns:c16="http://schemas.microsoft.com/office/drawing/2014/chart" uri="{C3380CC4-5D6E-409C-BE32-E72D297353CC}">
              <c16:uniqueId val="{00000000-1094-451F-AF6A-71BC8EF0D47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52.4</c:v>
                </c:pt>
                <c:pt idx="1">
                  <c:v>53.56</c:v>
                </c:pt>
                <c:pt idx="2">
                  <c:v>54.73</c:v>
                </c:pt>
                <c:pt idx="3">
                  <c:v>55.77</c:v>
                </c:pt>
                <c:pt idx="4">
                  <c:v>56.48</c:v>
                </c:pt>
              </c:numCache>
            </c:numRef>
          </c:val>
          <c:smooth val="0"/>
          <c:extLst>
            <c:ext xmlns:c16="http://schemas.microsoft.com/office/drawing/2014/chart" uri="{C3380CC4-5D6E-409C-BE32-E72D297353CC}">
              <c16:uniqueId val="{00000001-1094-451F-AF6A-71BC8EF0D47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7C-4DEA-80BE-6F894457F47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18.05</c:v>
                </c:pt>
                <c:pt idx="1">
                  <c:v>19.440000000000001</c:v>
                </c:pt>
                <c:pt idx="2">
                  <c:v>22.46</c:v>
                </c:pt>
                <c:pt idx="3">
                  <c:v>25.84</c:v>
                </c:pt>
                <c:pt idx="4">
                  <c:v>27.61</c:v>
                </c:pt>
              </c:numCache>
            </c:numRef>
          </c:val>
          <c:smooth val="0"/>
          <c:extLst>
            <c:ext xmlns:c16="http://schemas.microsoft.com/office/drawing/2014/chart" uri="{C3380CC4-5D6E-409C-BE32-E72D297353CC}">
              <c16:uniqueId val="{00000001-9D7C-4DEA-80BE-6F894457F47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60-4A74-A176-972F830F47D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17.39</c:v>
                </c:pt>
                <c:pt idx="1">
                  <c:v>12.65</c:v>
                </c:pt>
                <c:pt idx="2">
                  <c:v>10.58</c:v>
                </c:pt>
                <c:pt idx="3">
                  <c:v>10.49</c:v>
                </c:pt>
                <c:pt idx="4">
                  <c:v>9.92</c:v>
                </c:pt>
              </c:numCache>
            </c:numRef>
          </c:val>
          <c:smooth val="0"/>
          <c:extLst>
            <c:ext xmlns:c16="http://schemas.microsoft.com/office/drawing/2014/chart" uri="{C3380CC4-5D6E-409C-BE32-E72D297353CC}">
              <c16:uniqueId val="{00000001-2060-4A74-A176-972F830F47D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3128.98</c:v>
                </c:pt>
                <c:pt idx="1">
                  <c:v>1839.46</c:v>
                </c:pt>
                <c:pt idx="2">
                  <c:v>349.72</c:v>
                </c:pt>
                <c:pt idx="3">
                  <c:v>1294.47</c:v>
                </c:pt>
                <c:pt idx="4">
                  <c:v>1727.87</c:v>
                </c:pt>
              </c:numCache>
            </c:numRef>
          </c:val>
          <c:extLst>
            <c:ext xmlns:c16="http://schemas.microsoft.com/office/drawing/2014/chart" uri="{C3380CC4-5D6E-409C-BE32-E72D297353CC}">
              <c16:uniqueId val="{00000000-CF4E-474E-AE0C-A764A454A94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212.95</c:v>
                </c:pt>
                <c:pt idx="1">
                  <c:v>224.41</c:v>
                </c:pt>
                <c:pt idx="2">
                  <c:v>243.44</c:v>
                </c:pt>
                <c:pt idx="3">
                  <c:v>258.49</c:v>
                </c:pt>
                <c:pt idx="4">
                  <c:v>271.10000000000002</c:v>
                </c:pt>
              </c:numCache>
            </c:numRef>
          </c:val>
          <c:smooth val="0"/>
          <c:extLst>
            <c:ext xmlns:c16="http://schemas.microsoft.com/office/drawing/2014/chart" uri="{C3380CC4-5D6E-409C-BE32-E72D297353CC}">
              <c16:uniqueId val="{00000001-CF4E-474E-AE0C-A764A454A94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C3-4B0E-A620-27DDAFC2340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333.48</c:v>
                </c:pt>
                <c:pt idx="1">
                  <c:v>320.31</c:v>
                </c:pt>
                <c:pt idx="2">
                  <c:v>303.26</c:v>
                </c:pt>
                <c:pt idx="3">
                  <c:v>290.31</c:v>
                </c:pt>
                <c:pt idx="4">
                  <c:v>272.95999999999998</c:v>
                </c:pt>
              </c:numCache>
            </c:numRef>
          </c:val>
          <c:smooth val="0"/>
          <c:extLst>
            <c:ext xmlns:c16="http://schemas.microsoft.com/office/drawing/2014/chart" uri="{C3380CC4-5D6E-409C-BE32-E72D297353CC}">
              <c16:uniqueId val="{00000001-98C3-4B0E-A620-27DDAFC2340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118.77</c:v>
                </c:pt>
                <c:pt idx="1">
                  <c:v>114.9</c:v>
                </c:pt>
                <c:pt idx="2">
                  <c:v>116.11</c:v>
                </c:pt>
                <c:pt idx="3">
                  <c:v>114.76</c:v>
                </c:pt>
                <c:pt idx="4">
                  <c:v>120.06</c:v>
                </c:pt>
              </c:numCache>
            </c:numRef>
          </c:val>
          <c:extLst>
            <c:ext xmlns:c16="http://schemas.microsoft.com/office/drawing/2014/chart" uri="{C3380CC4-5D6E-409C-BE32-E72D297353CC}">
              <c16:uniqueId val="{00000000-6076-4777-88BF-2D67E215503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112.81</c:v>
                </c:pt>
                <c:pt idx="1">
                  <c:v>113.88</c:v>
                </c:pt>
                <c:pt idx="2">
                  <c:v>114.14</c:v>
                </c:pt>
                <c:pt idx="3">
                  <c:v>112.83</c:v>
                </c:pt>
                <c:pt idx="4">
                  <c:v>112.84</c:v>
                </c:pt>
              </c:numCache>
            </c:numRef>
          </c:val>
          <c:smooth val="0"/>
          <c:extLst>
            <c:ext xmlns:c16="http://schemas.microsoft.com/office/drawing/2014/chart" uri="{C3380CC4-5D6E-409C-BE32-E72D297353CC}">
              <c16:uniqueId val="{00000001-6076-4777-88BF-2D67E215503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63.43</c:v>
                </c:pt>
                <c:pt idx="1">
                  <c:v>65.83</c:v>
                </c:pt>
                <c:pt idx="2">
                  <c:v>66.36</c:v>
                </c:pt>
                <c:pt idx="3">
                  <c:v>67.59</c:v>
                </c:pt>
                <c:pt idx="4">
                  <c:v>66.11</c:v>
                </c:pt>
              </c:numCache>
            </c:numRef>
          </c:val>
          <c:extLst>
            <c:ext xmlns:c16="http://schemas.microsoft.com/office/drawing/2014/chart" uri="{C3380CC4-5D6E-409C-BE32-E72D297353CC}">
              <c16:uniqueId val="{00000000-8612-4A30-B5B4-D01761446BA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75.3</c:v>
                </c:pt>
                <c:pt idx="1">
                  <c:v>74.02</c:v>
                </c:pt>
                <c:pt idx="2">
                  <c:v>73.03</c:v>
                </c:pt>
                <c:pt idx="3">
                  <c:v>73.86</c:v>
                </c:pt>
                <c:pt idx="4">
                  <c:v>73.849999999999994</c:v>
                </c:pt>
              </c:numCache>
            </c:numRef>
          </c:val>
          <c:smooth val="0"/>
          <c:extLst>
            <c:ext xmlns:c16="http://schemas.microsoft.com/office/drawing/2014/chart" uri="{C3380CC4-5D6E-409C-BE32-E72D297353CC}">
              <c16:uniqueId val="{00000001-8612-4A30-B5B4-D01761446BA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愛媛県　津島水道企業団</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用水供給事業</v>
      </c>
      <c r="Q8" s="83"/>
      <c r="R8" s="83"/>
      <c r="S8" s="83"/>
      <c r="T8" s="83"/>
      <c r="U8" s="83"/>
      <c r="V8" s="83"/>
      <c r="W8" s="83" t="str">
        <f>データ!$L$6</f>
        <v>B</v>
      </c>
      <c r="X8" s="83"/>
      <c r="Y8" s="83"/>
      <c r="Z8" s="83"/>
      <c r="AA8" s="83"/>
      <c r="AB8" s="83"/>
      <c r="AC8" s="83"/>
      <c r="AD8" s="83" t="str">
        <f>データ!$M$6</f>
        <v>その他</v>
      </c>
      <c r="AE8" s="83"/>
      <c r="AF8" s="83"/>
      <c r="AG8" s="83"/>
      <c r="AH8" s="83"/>
      <c r="AI8" s="83"/>
      <c r="AJ8" s="83"/>
      <c r="AK8" s="4"/>
      <c r="AL8" s="71" t="str">
        <f>データ!$R$6</f>
        <v>-</v>
      </c>
      <c r="AM8" s="71"/>
      <c r="AN8" s="71"/>
      <c r="AO8" s="71"/>
      <c r="AP8" s="71"/>
      <c r="AQ8" s="71"/>
      <c r="AR8" s="71"/>
      <c r="AS8" s="71"/>
      <c r="AT8" s="67" t="str">
        <f>データ!$S$6</f>
        <v>-</v>
      </c>
      <c r="AU8" s="68"/>
      <c r="AV8" s="68"/>
      <c r="AW8" s="68"/>
      <c r="AX8" s="68"/>
      <c r="AY8" s="68"/>
      <c r="AZ8" s="68"/>
      <c r="BA8" s="68"/>
      <c r="BB8" s="70" t="str">
        <f>データ!$T$6</f>
        <v>-</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99.02</v>
      </c>
      <c r="J10" s="68"/>
      <c r="K10" s="68"/>
      <c r="L10" s="68"/>
      <c r="M10" s="68"/>
      <c r="N10" s="68"/>
      <c r="O10" s="69"/>
      <c r="P10" s="70">
        <f>データ!$P$6</f>
        <v>13.54</v>
      </c>
      <c r="Q10" s="70"/>
      <c r="R10" s="70"/>
      <c r="S10" s="70"/>
      <c r="T10" s="70"/>
      <c r="U10" s="70"/>
      <c r="V10" s="70"/>
      <c r="W10" s="71">
        <f>データ!$Q$6</f>
        <v>0</v>
      </c>
      <c r="X10" s="71"/>
      <c r="Y10" s="71"/>
      <c r="Z10" s="71"/>
      <c r="AA10" s="71"/>
      <c r="AB10" s="71"/>
      <c r="AC10" s="71"/>
      <c r="AD10" s="2"/>
      <c r="AE10" s="2"/>
      <c r="AF10" s="2"/>
      <c r="AG10" s="2"/>
      <c r="AH10" s="4"/>
      <c r="AI10" s="4"/>
      <c r="AJ10" s="4"/>
      <c r="AK10" s="4"/>
      <c r="AL10" s="71">
        <f>データ!$U$6</f>
        <v>12798</v>
      </c>
      <c r="AM10" s="71"/>
      <c r="AN10" s="71"/>
      <c r="AO10" s="71"/>
      <c r="AP10" s="71"/>
      <c r="AQ10" s="71"/>
      <c r="AR10" s="71"/>
      <c r="AS10" s="71"/>
      <c r="AT10" s="67">
        <f>データ!$V$6</f>
        <v>246.96</v>
      </c>
      <c r="AU10" s="68"/>
      <c r="AV10" s="68"/>
      <c r="AW10" s="68"/>
      <c r="AX10" s="68"/>
      <c r="AY10" s="68"/>
      <c r="AZ10" s="68"/>
      <c r="BA10" s="68"/>
      <c r="BB10" s="70">
        <f>データ!$W$6</f>
        <v>51.82</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【112.91】</v>
      </c>
      <c r="F85" s="27" t="str">
        <f>データ!AS6</f>
        <v>【9.92】</v>
      </c>
      <c r="G85" s="27" t="str">
        <f>データ!BD6</f>
        <v>【271.10】</v>
      </c>
      <c r="H85" s="27" t="str">
        <f>データ!BO6</f>
        <v>【272.96】</v>
      </c>
      <c r="I85" s="27" t="str">
        <f>データ!BZ6</f>
        <v>【112.84】</v>
      </c>
      <c r="J85" s="27" t="str">
        <f>データ!CK6</f>
        <v>【73.85】</v>
      </c>
      <c r="K85" s="27" t="str">
        <f>データ!CV6</f>
        <v>【61.69】</v>
      </c>
      <c r="L85" s="27" t="str">
        <f>データ!DG6</f>
        <v>【100.00】</v>
      </c>
      <c r="M85" s="27" t="str">
        <f>データ!DR6</f>
        <v>【56.48】</v>
      </c>
      <c r="N85" s="27" t="str">
        <f>データ!EC6</f>
        <v>【27.61】</v>
      </c>
      <c r="O85" s="27" t="str">
        <f>データ!EN6</f>
        <v>【0.20】</v>
      </c>
    </row>
  </sheetData>
  <sheetProtection algorithmName="SHA-512" hashValue="NBJIpsBeYEKap4ab8H38D/hiROc+VfI/VfrxPhOuTLisPtFY3rP9dd/jdoX45CUhNDwbw9wX72/Gnez2yh06jg==" saltValue="ObNiua2epf9A50yPg6Qx1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388939</v>
      </c>
      <c r="D6" s="34">
        <f t="shared" si="3"/>
        <v>46</v>
      </c>
      <c r="E6" s="34">
        <f t="shared" si="3"/>
        <v>1</v>
      </c>
      <c r="F6" s="34">
        <f t="shared" si="3"/>
        <v>0</v>
      </c>
      <c r="G6" s="34">
        <f t="shared" si="3"/>
        <v>2</v>
      </c>
      <c r="H6" s="34" t="str">
        <f t="shared" si="3"/>
        <v>愛媛県　津島水道企業団</v>
      </c>
      <c r="I6" s="34" t="str">
        <f t="shared" si="3"/>
        <v>法適用</v>
      </c>
      <c r="J6" s="34" t="str">
        <f t="shared" si="3"/>
        <v>水道事業</v>
      </c>
      <c r="K6" s="34" t="str">
        <f t="shared" si="3"/>
        <v>用水供給事業</v>
      </c>
      <c r="L6" s="34" t="str">
        <f t="shared" si="3"/>
        <v>B</v>
      </c>
      <c r="M6" s="34" t="str">
        <f t="shared" si="3"/>
        <v>その他</v>
      </c>
      <c r="N6" s="35" t="str">
        <f t="shared" si="3"/>
        <v>-</v>
      </c>
      <c r="O6" s="35">
        <f t="shared" si="3"/>
        <v>99.02</v>
      </c>
      <c r="P6" s="35">
        <f t="shared" si="3"/>
        <v>13.54</v>
      </c>
      <c r="Q6" s="35">
        <f t="shared" si="3"/>
        <v>0</v>
      </c>
      <c r="R6" s="35" t="str">
        <f t="shared" si="3"/>
        <v>-</v>
      </c>
      <c r="S6" s="35" t="str">
        <f t="shared" si="3"/>
        <v>-</v>
      </c>
      <c r="T6" s="35" t="str">
        <f t="shared" si="3"/>
        <v>-</v>
      </c>
      <c r="U6" s="35">
        <f t="shared" si="3"/>
        <v>12798</v>
      </c>
      <c r="V6" s="35">
        <f t="shared" si="3"/>
        <v>246.96</v>
      </c>
      <c r="W6" s="35">
        <f t="shared" si="3"/>
        <v>51.82</v>
      </c>
      <c r="X6" s="36">
        <f>IF(X7="",NA(),X7)</f>
        <v>114.78</v>
      </c>
      <c r="Y6" s="36">
        <f t="shared" ref="Y6:AG6" si="4">IF(Y7="",NA(),Y7)</f>
        <v>112.14</v>
      </c>
      <c r="Z6" s="36">
        <f t="shared" si="4"/>
        <v>112.74</v>
      </c>
      <c r="AA6" s="36">
        <f t="shared" si="4"/>
        <v>111.81</v>
      </c>
      <c r="AB6" s="36">
        <f t="shared" si="4"/>
        <v>115.48</v>
      </c>
      <c r="AC6" s="36">
        <f t="shared" si="4"/>
        <v>113.33</v>
      </c>
      <c r="AD6" s="36">
        <f t="shared" si="4"/>
        <v>114.05</v>
      </c>
      <c r="AE6" s="36">
        <f t="shared" si="4"/>
        <v>114.26</v>
      </c>
      <c r="AF6" s="36">
        <f t="shared" si="4"/>
        <v>112.98</v>
      </c>
      <c r="AG6" s="36">
        <f t="shared" si="4"/>
        <v>112.91</v>
      </c>
      <c r="AH6" s="35" t="str">
        <f>IF(AH7="","",IF(AH7="-","【-】","【"&amp;SUBSTITUTE(TEXT(AH7,"#,##0.00"),"-","△")&amp;"】"))</f>
        <v>【112.91】</v>
      </c>
      <c r="AI6" s="35">
        <f>IF(AI7="",NA(),AI7)</f>
        <v>0</v>
      </c>
      <c r="AJ6" s="35">
        <f t="shared" ref="AJ6:AR6" si="5">IF(AJ7="",NA(),AJ7)</f>
        <v>0</v>
      </c>
      <c r="AK6" s="35">
        <f t="shared" si="5"/>
        <v>0</v>
      </c>
      <c r="AL6" s="35">
        <f t="shared" si="5"/>
        <v>0</v>
      </c>
      <c r="AM6" s="35">
        <f t="shared" si="5"/>
        <v>0</v>
      </c>
      <c r="AN6" s="36">
        <f t="shared" si="5"/>
        <v>17.39</v>
      </c>
      <c r="AO6" s="36">
        <f t="shared" si="5"/>
        <v>12.65</v>
      </c>
      <c r="AP6" s="36">
        <f t="shared" si="5"/>
        <v>10.58</v>
      </c>
      <c r="AQ6" s="36">
        <f t="shared" si="5"/>
        <v>10.49</v>
      </c>
      <c r="AR6" s="36">
        <f t="shared" si="5"/>
        <v>9.92</v>
      </c>
      <c r="AS6" s="35" t="str">
        <f>IF(AS7="","",IF(AS7="-","【-】","【"&amp;SUBSTITUTE(TEXT(AS7,"#,##0.00"),"-","△")&amp;"】"))</f>
        <v>【9.92】</v>
      </c>
      <c r="AT6" s="36">
        <f>IF(AT7="",NA(),AT7)</f>
        <v>3128.98</v>
      </c>
      <c r="AU6" s="36">
        <f t="shared" ref="AU6:BC6" si="6">IF(AU7="",NA(),AU7)</f>
        <v>1839.46</v>
      </c>
      <c r="AV6" s="36">
        <f t="shared" si="6"/>
        <v>349.72</v>
      </c>
      <c r="AW6" s="36">
        <f t="shared" si="6"/>
        <v>1294.47</v>
      </c>
      <c r="AX6" s="36">
        <f t="shared" si="6"/>
        <v>1727.87</v>
      </c>
      <c r="AY6" s="36">
        <f t="shared" si="6"/>
        <v>212.95</v>
      </c>
      <c r="AZ6" s="36">
        <f t="shared" si="6"/>
        <v>224.41</v>
      </c>
      <c r="BA6" s="36">
        <f t="shared" si="6"/>
        <v>243.44</v>
      </c>
      <c r="BB6" s="36">
        <f t="shared" si="6"/>
        <v>258.49</v>
      </c>
      <c r="BC6" s="36">
        <f t="shared" si="6"/>
        <v>271.10000000000002</v>
      </c>
      <c r="BD6" s="35" t="str">
        <f>IF(BD7="","",IF(BD7="-","【-】","【"&amp;SUBSTITUTE(TEXT(BD7,"#,##0.00"),"-","△")&amp;"】"))</f>
        <v>【271.10】</v>
      </c>
      <c r="BE6" s="35">
        <f>IF(BE7="",NA(),BE7)</f>
        <v>0</v>
      </c>
      <c r="BF6" s="35">
        <f t="shared" ref="BF6:BN6" si="7">IF(BF7="",NA(),BF7)</f>
        <v>0</v>
      </c>
      <c r="BG6" s="35">
        <f t="shared" si="7"/>
        <v>0</v>
      </c>
      <c r="BH6" s="35">
        <f t="shared" si="7"/>
        <v>0</v>
      </c>
      <c r="BI6" s="35">
        <f t="shared" si="7"/>
        <v>0</v>
      </c>
      <c r="BJ6" s="36">
        <f t="shared" si="7"/>
        <v>333.48</v>
      </c>
      <c r="BK6" s="36">
        <f t="shared" si="7"/>
        <v>320.31</v>
      </c>
      <c r="BL6" s="36">
        <f t="shared" si="7"/>
        <v>303.26</v>
      </c>
      <c r="BM6" s="36">
        <f t="shared" si="7"/>
        <v>290.31</v>
      </c>
      <c r="BN6" s="36">
        <f t="shared" si="7"/>
        <v>272.95999999999998</v>
      </c>
      <c r="BO6" s="35" t="str">
        <f>IF(BO7="","",IF(BO7="-","【-】","【"&amp;SUBSTITUTE(TEXT(BO7,"#,##0.00"),"-","△")&amp;"】"))</f>
        <v>【272.96】</v>
      </c>
      <c r="BP6" s="36">
        <f>IF(BP7="",NA(),BP7)</f>
        <v>118.77</v>
      </c>
      <c r="BQ6" s="36">
        <f t="shared" ref="BQ6:BY6" si="8">IF(BQ7="",NA(),BQ7)</f>
        <v>114.9</v>
      </c>
      <c r="BR6" s="36">
        <f t="shared" si="8"/>
        <v>116.11</v>
      </c>
      <c r="BS6" s="36">
        <f t="shared" si="8"/>
        <v>114.76</v>
      </c>
      <c r="BT6" s="36">
        <f t="shared" si="8"/>
        <v>120.06</v>
      </c>
      <c r="BU6" s="36">
        <f t="shared" si="8"/>
        <v>112.81</v>
      </c>
      <c r="BV6" s="36">
        <f t="shared" si="8"/>
        <v>113.88</v>
      </c>
      <c r="BW6" s="36">
        <f t="shared" si="8"/>
        <v>114.14</v>
      </c>
      <c r="BX6" s="36">
        <f t="shared" si="8"/>
        <v>112.83</v>
      </c>
      <c r="BY6" s="36">
        <f t="shared" si="8"/>
        <v>112.84</v>
      </c>
      <c r="BZ6" s="35" t="str">
        <f>IF(BZ7="","",IF(BZ7="-","【-】","【"&amp;SUBSTITUTE(TEXT(BZ7,"#,##0.00"),"-","△")&amp;"】"))</f>
        <v>【112.84】</v>
      </c>
      <c r="CA6" s="36">
        <f>IF(CA7="",NA(),CA7)</f>
        <v>63.43</v>
      </c>
      <c r="CB6" s="36">
        <f t="shared" ref="CB6:CJ6" si="9">IF(CB7="",NA(),CB7)</f>
        <v>65.83</v>
      </c>
      <c r="CC6" s="36">
        <f t="shared" si="9"/>
        <v>66.36</v>
      </c>
      <c r="CD6" s="36">
        <f t="shared" si="9"/>
        <v>67.59</v>
      </c>
      <c r="CE6" s="36">
        <f t="shared" si="9"/>
        <v>66.11</v>
      </c>
      <c r="CF6" s="36">
        <f t="shared" si="9"/>
        <v>75.3</v>
      </c>
      <c r="CG6" s="36">
        <f t="shared" si="9"/>
        <v>74.02</v>
      </c>
      <c r="CH6" s="36">
        <f t="shared" si="9"/>
        <v>73.03</v>
      </c>
      <c r="CI6" s="36">
        <f t="shared" si="9"/>
        <v>73.86</v>
      </c>
      <c r="CJ6" s="36">
        <f t="shared" si="9"/>
        <v>73.849999999999994</v>
      </c>
      <c r="CK6" s="35" t="str">
        <f>IF(CK7="","",IF(CK7="-","【-】","【"&amp;SUBSTITUTE(TEXT(CK7,"#,##0.00"),"-","△")&amp;"】"))</f>
        <v>【73.85】</v>
      </c>
      <c r="CL6" s="36">
        <f>IF(CL7="",NA(),CL7)</f>
        <v>47.82</v>
      </c>
      <c r="CM6" s="36">
        <f t="shared" ref="CM6:CU6" si="10">IF(CM7="",NA(),CM7)</f>
        <v>47.69</v>
      </c>
      <c r="CN6" s="36">
        <f t="shared" si="10"/>
        <v>46.21</v>
      </c>
      <c r="CO6" s="36">
        <f t="shared" si="10"/>
        <v>45.75</v>
      </c>
      <c r="CP6" s="36">
        <f t="shared" si="10"/>
        <v>44.2</v>
      </c>
      <c r="CQ6" s="36">
        <f t="shared" si="10"/>
        <v>61.82</v>
      </c>
      <c r="CR6" s="36">
        <f t="shared" si="10"/>
        <v>61.66</v>
      </c>
      <c r="CS6" s="36">
        <f t="shared" si="10"/>
        <v>62.19</v>
      </c>
      <c r="CT6" s="36">
        <f t="shared" si="10"/>
        <v>61.77</v>
      </c>
      <c r="CU6" s="36">
        <f t="shared" si="10"/>
        <v>61.69</v>
      </c>
      <c r="CV6" s="35" t="str">
        <f>IF(CV7="","",IF(CV7="-","【-】","【"&amp;SUBSTITUTE(TEXT(CV7,"#,##0.00"),"-","△")&amp;"】"))</f>
        <v>【61.69】</v>
      </c>
      <c r="CW6" s="36">
        <f>IF(CW7="",NA(),CW7)</f>
        <v>100</v>
      </c>
      <c r="CX6" s="36">
        <f t="shared" ref="CX6:DF6" si="11">IF(CX7="",NA(),CX7)</f>
        <v>100</v>
      </c>
      <c r="CY6" s="36">
        <f t="shared" si="11"/>
        <v>100</v>
      </c>
      <c r="CZ6" s="36">
        <f t="shared" si="11"/>
        <v>100</v>
      </c>
      <c r="DA6" s="36">
        <f t="shared" si="11"/>
        <v>100</v>
      </c>
      <c r="DB6" s="36">
        <f t="shared" si="11"/>
        <v>100.03</v>
      </c>
      <c r="DC6" s="36">
        <f t="shared" si="11"/>
        <v>100.05</v>
      </c>
      <c r="DD6" s="36">
        <f t="shared" si="11"/>
        <v>100.05</v>
      </c>
      <c r="DE6" s="36">
        <f t="shared" si="11"/>
        <v>100.08</v>
      </c>
      <c r="DF6" s="36">
        <f t="shared" si="11"/>
        <v>100</v>
      </c>
      <c r="DG6" s="35" t="str">
        <f>IF(DG7="","",IF(DG7="-","【-】","【"&amp;SUBSTITUTE(TEXT(DG7,"#,##0.00"),"-","△")&amp;"】"))</f>
        <v>【100.00】</v>
      </c>
      <c r="DH6" s="36">
        <f>IF(DH7="",NA(),DH7)</f>
        <v>57.79</v>
      </c>
      <c r="DI6" s="36">
        <f t="shared" ref="DI6:DQ6" si="12">IF(DI7="",NA(),DI7)</f>
        <v>54.87</v>
      </c>
      <c r="DJ6" s="36">
        <f t="shared" si="12"/>
        <v>53.56</v>
      </c>
      <c r="DK6" s="36">
        <f t="shared" si="12"/>
        <v>54.9</v>
      </c>
      <c r="DL6" s="36">
        <f t="shared" si="12"/>
        <v>53.89</v>
      </c>
      <c r="DM6" s="36">
        <f t="shared" si="12"/>
        <v>52.4</v>
      </c>
      <c r="DN6" s="36">
        <f t="shared" si="12"/>
        <v>53.56</v>
      </c>
      <c r="DO6" s="36">
        <f t="shared" si="12"/>
        <v>54.73</v>
      </c>
      <c r="DP6" s="36">
        <f t="shared" si="12"/>
        <v>55.77</v>
      </c>
      <c r="DQ6" s="36">
        <f t="shared" si="12"/>
        <v>56.48</v>
      </c>
      <c r="DR6" s="35" t="str">
        <f>IF(DR7="","",IF(DR7="-","【-】","【"&amp;SUBSTITUTE(TEXT(DR7,"#,##0.00"),"-","△")&amp;"】"))</f>
        <v>【56.48】</v>
      </c>
      <c r="DS6" s="35">
        <f>IF(DS7="",NA(),DS7)</f>
        <v>0</v>
      </c>
      <c r="DT6" s="35">
        <f t="shared" ref="DT6:EB6" si="13">IF(DT7="",NA(),DT7)</f>
        <v>0</v>
      </c>
      <c r="DU6" s="35">
        <f t="shared" si="13"/>
        <v>0</v>
      </c>
      <c r="DV6" s="35">
        <f t="shared" si="13"/>
        <v>0</v>
      </c>
      <c r="DW6" s="35">
        <f t="shared" si="13"/>
        <v>0</v>
      </c>
      <c r="DX6" s="36">
        <f t="shared" si="13"/>
        <v>18.05</v>
      </c>
      <c r="DY6" s="36">
        <f t="shared" si="13"/>
        <v>19.440000000000001</v>
      </c>
      <c r="DZ6" s="36">
        <f t="shared" si="13"/>
        <v>22.46</v>
      </c>
      <c r="EA6" s="36">
        <f t="shared" si="13"/>
        <v>25.84</v>
      </c>
      <c r="EB6" s="36">
        <f t="shared" si="13"/>
        <v>27.61</v>
      </c>
      <c r="EC6" s="35" t="str">
        <f>IF(EC7="","",IF(EC7="-","【-】","【"&amp;SUBSTITUTE(TEXT(EC7,"#,##0.00"),"-","△")&amp;"】"))</f>
        <v>【27.61】</v>
      </c>
      <c r="ED6" s="35">
        <f>IF(ED7="",NA(),ED7)</f>
        <v>0</v>
      </c>
      <c r="EE6" s="35">
        <f t="shared" ref="EE6:EM6" si="14">IF(EE7="",NA(),EE7)</f>
        <v>0</v>
      </c>
      <c r="EF6" s="35">
        <f t="shared" si="14"/>
        <v>0</v>
      </c>
      <c r="EG6" s="35">
        <f t="shared" si="14"/>
        <v>0</v>
      </c>
      <c r="EH6" s="35">
        <f t="shared" si="14"/>
        <v>0</v>
      </c>
      <c r="EI6" s="36">
        <f t="shared" si="14"/>
        <v>0.26</v>
      </c>
      <c r="EJ6" s="36">
        <f t="shared" si="14"/>
        <v>0.24</v>
      </c>
      <c r="EK6" s="36">
        <f t="shared" si="14"/>
        <v>0.27</v>
      </c>
      <c r="EL6" s="36">
        <f t="shared" si="14"/>
        <v>0.24</v>
      </c>
      <c r="EM6" s="36">
        <f t="shared" si="14"/>
        <v>0.2</v>
      </c>
      <c r="EN6" s="35" t="str">
        <f>IF(EN7="","",IF(EN7="-","【-】","【"&amp;SUBSTITUTE(TEXT(EN7,"#,##0.00"),"-","△")&amp;"】"))</f>
        <v>【0.20】</v>
      </c>
    </row>
    <row r="7" spans="1:144" s="37" customFormat="1" x14ac:dyDescent="0.15">
      <c r="A7" s="29"/>
      <c r="B7" s="38">
        <v>2019</v>
      </c>
      <c r="C7" s="38">
        <v>388939</v>
      </c>
      <c r="D7" s="38">
        <v>46</v>
      </c>
      <c r="E7" s="38">
        <v>1</v>
      </c>
      <c r="F7" s="38">
        <v>0</v>
      </c>
      <c r="G7" s="38">
        <v>2</v>
      </c>
      <c r="H7" s="38" t="s">
        <v>93</v>
      </c>
      <c r="I7" s="38" t="s">
        <v>94</v>
      </c>
      <c r="J7" s="38" t="s">
        <v>95</v>
      </c>
      <c r="K7" s="38" t="s">
        <v>96</v>
      </c>
      <c r="L7" s="38" t="s">
        <v>97</v>
      </c>
      <c r="M7" s="38" t="s">
        <v>98</v>
      </c>
      <c r="N7" s="39" t="s">
        <v>99</v>
      </c>
      <c r="O7" s="39">
        <v>99.02</v>
      </c>
      <c r="P7" s="39">
        <v>13.54</v>
      </c>
      <c r="Q7" s="39">
        <v>0</v>
      </c>
      <c r="R7" s="39" t="s">
        <v>99</v>
      </c>
      <c r="S7" s="39" t="s">
        <v>99</v>
      </c>
      <c r="T7" s="39" t="s">
        <v>99</v>
      </c>
      <c r="U7" s="39">
        <v>12798</v>
      </c>
      <c r="V7" s="39">
        <v>246.96</v>
      </c>
      <c r="W7" s="39">
        <v>51.82</v>
      </c>
      <c r="X7" s="39">
        <v>114.78</v>
      </c>
      <c r="Y7" s="39">
        <v>112.14</v>
      </c>
      <c r="Z7" s="39">
        <v>112.74</v>
      </c>
      <c r="AA7" s="39">
        <v>111.81</v>
      </c>
      <c r="AB7" s="39">
        <v>115.48</v>
      </c>
      <c r="AC7" s="39">
        <v>113.33</v>
      </c>
      <c r="AD7" s="39">
        <v>114.05</v>
      </c>
      <c r="AE7" s="39">
        <v>114.26</v>
      </c>
      <c r="AF7" s="39">
        <v>112.98</v>
      </c>
      <c r="AG7" s="39">
        <v>112.91</v>
      </c>
      <c r="AH7" s="39">
        <v>112.91</v>
      </c>
      <c r="AI7" s="39">
        <v>0</v>
      </c>
      <c r="AJ7" s="39">
        <v>0</v>
      </c>
      <c r="AK7" s="39">
        <v>0</v>
      </c>
      <c r="AL7" s="39">
        <v>0</v>
      </c>
      <c r="AM7" s="39">
        <v>0</v>
      </c>
      <c r="AN7" s="39">
        <v>17.39</v>
      </c>
      <c r="AO7" s="39">
        <v>12.65</v>
      </c>
      <c r="AP7" s="39">
        <v>10.58</v>
      </c>
      <c r="AQ7" s="39">
        <v>10.49</v>
      </c>
      <c r="AR7" s="39">
        <v>9.92</v>
      </c>
      <c r="AS7" s="39">
        <v>9.92</v>
      </c>
      <c r="AT7" s="39">
        <v>3128.98</v>
      </c>
      <c r="AU7" s="39">
        <v>1839.46</v>
      </c>
      <c r="AV7" s="39">
        <v>349.72</v>
      </c>
      <c r="AW7" s="39">
        <v>1294.47</v>
      </c>
      <c r="AX7" s="39">
        <v>1727.87</v>
      </c>
      <c r="AY7" s="39">
        <v>212.95</v>
      </c>
      <c r="AZ7" s="39">
        <v>224.41</v>
      </c>
      <c r="BA7" s="39">
        <v>243.44</v>
      </c>
      <c r="BB7" s="39">
        <v>258.49</v>
      </c>
      <c r="BC7" s="39">
        <v>271.10000000000002</v>
      </c>
      <c r="BD7" s="39">
        <v>271.10000000000002</v>
      </c>
      <c r="BE7" s="39">
        <v>0</v>
      </c>
      <c r="BF7" s="39">
        <v>0</v>
      </c>
      <c r="BG7" s="39">
        <v>0</v>
      </c>
      <c r="BH7" s="39">
        <v>0</v>
      </c>
      <c r="BI7" s="39">
        <v>0</v>
      </c>
      <c r="BJ7" s="39">
        <v>333.48</v>
      </c>
      <c r="BK7" s="39">
        <v>320.31</v>
      </c>
      <c r="BL7" s="39">
        <v>303.26</v>
      </c>
      <c r="BM7" s="39">
        <v>290.31</v>
      </c>
      <c r="BN7" s="39">
        <v>272.95999999999998</v>
      </c>
      <c r="BO7" s="39">
        <v>272.95999999999998</v>
      </c>
      <c r="BP7" s="39">
        <v>118.77</v>
      </c>
      <c r="BQ7" s="39">
        <v>114.9</v>
      </c>
      <c r="BR7" s="39">
        <v>116.11</v>
      </c>
      <c r="BS7" s="39">
        <v>114.76</v>
      </c>
      <c r="BT7" s="39">
        <v>120.06</v>
      </c>
      <c r="BU7" s="39">
        <v>112.81</v>
      </c>
      <c r="BV7" s="39">
        <v>113.88</v>
      </c>
      <c r="BW7" s="39">
        <v>114.14</v>
      </c>
      <c r="BX7" s="39">
        <v>112.83</v>
      </c>
      <c r="BY7" s="39">
        <v>112.84</v>
      </c>
      <c r="BZ7" s="39">
        <v>112.84</v>
      </c>
      <c r="CA7" s="39">
        <v>63.43</v>
      </c>
      <c r="CB7" s="39">
        <v>65.83</v>
      </c>
      <c r="CC7" s="39">
        <v>66.36</v>
      </c>
      <c r="CD7" s="39">
        <v>67.59</v>
      </c>
      <c r="CE7" s="39">
        <v>66.11</v>
      </c>
      <c r="CF7" s="39">
        <v>75.3</v>
      </c>
      <c r="CG7" s="39">
        <v>74.02</v>
      </c>
      <c r="CH7" s="39">
        <v>73.03</v>
      </c>
      <c r="CI7" s="39">
        <v>73.86</v>
      </c>
      <c r="CJ7" s="39">
        <v>73.849999999999994</v>
      </c>
      <c r="CK7" s="39">
        <v>73.849999999999994</v>
      </c>
      <c r="CL7" s="39">
        <v>47.82</v>
      </c>
      <c r="CM7" s="39">
        <v>47.69</v>
      </c>
      <c r="CN7" s="39">
        <v>46.21</v>
      </c>
      <c r="CO7" s="39">
        <v>45.75</v>
      </c>
      <c r="CP7" s="39">
        <v>44.2</v>
      </c>
      <c r="CQ7" s="39">
        <v>61.82</v>
      </c>
      <c r="CR7" s="39">
        <v>61.66</v>
      </c>
      <c r="CS7" s="39">
        <v>62.19</v>
      </c>
      <c r="CT7" s="39">
        <v>61.77</v>
      </c>
      <c r="CU7" s="39">
        <v>61.69</v>
      </c>
      <c r="CV7" s="39">
        <v>61.69</v>
      </c>
      <c r="CW7" s="39">
        <v>100</v>
      </c>
      <c r="CX7" s="39">
        <v>100</v>
      </c>
      <c r="CY7" s="39">
        <v>100</v>
      </c>
      <c r="CZ7" s="39">
        <v>100</v>
      </c>
      <c r="DA7" s="39">
        <v>100</v>
      </c>
      <c r="DB7" s="39">
        <v>100.03</v>
      </c>
      <c r="DC7" s="39">
        <v>100.05</v>
      </c>
      <c r="DD7" s="39">
        <v>100.05</v>
      </c>
      <c r="DE7" s="39">
        <v>100.08</v>
      </c>
      <c r="DF7" s="39">
        <v>100</v>
      </c>
      <c r="DG7" s="39">
        <v>100</v>
      </c>
      <c r="DH7" s="39">
        <v>57.79</v>
      </c>
      <c r="DI7" s="39">
        <v>54.87</v>
      </c>
      <c r="DJ7" s="39">
        <v>53.56</v>
      </c>
      <c r="DK7" s="39">
        <v>54.9</v>
      </c>
      <c r="DL7" s="39">
        <v>53.89</v>
      </c>
      <c r="DM7" s="39">
        <v>52.4</v>
      </c>
      <c r="DN7" s="39">
        <v>53.56</v>
      </c>
      <c r="DO7" s="39">
        <v>54.73</v>
      </c>
      <c r="DP7" s="39">
        <v>55.77</v>
      </c>
      <c r="DQ7" s="39">
        <v>56.48</v>
      </c>
      <c r="DR7" s="39">
        <v>56.48</v>
      </c>
      <c r="DS7" s="39">
        <v>0</v>
      </c>
      <c r="DT7" s="39">
        <v>0</v>
      </c>
      <c r="DU7" s="39">
        <v>0</v>
      </c>
      <c r="DV7" s="39">
        <v>0</v>
      </c>
      <c r="DW7" s="39">
        <v>0</v>
      </c>
      <c r="DX7" s="39">
        <v>18.05</v>
      </c>
      <c r="DY7" s="39">
        <v>19.440000000000001</v>
      </c>
      <c r="DZ7" s="39">
        <v>22.46</v>
      </c>
      <c r="EA7" s="39">
        <v>25.84</v>
      </c>
      <c r="EB7" s="39">
        <v>27.61</v>
      </c>
      <c r="EC7" s="39">
        <v>27.61</v>
      </c>
      <c r="ED7" s="39">
        <v>0</v>
      </c>
      <c r="EE7" s="39">
        <v>0</v>
      </c>
      <c r="EF7" s="39">
        <v>0</v>
      </c>
      <c r="EG7" s="39">
        <v>0</v>
      </c>
      <c r="EH7" s="39">
        <v>0</v>
      </c>
      <c r="EI7" s="39">
        <v>0.26</v>
      </c>
      <c r="EJ7" s="39">
        <v>0.24</v>
      </c>
      <c r="EK7" s="39">
        <v>0.27</v>
      </c>
      <c r="EL7" s="39">
        <v>0.24</v>
      </c>
      <c r="EM7" s="39">
        <v>0.2</v>
      </c>
      <c r="EN7" s="39">
        <v>0.2</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TSUID0003</cp:lastModifiedBy>
  <cp:lastPrinted>2021-02-01T23:44:01Z</cp:lastPrinted>
  <dcterms:created xsi:type="dcterms:W3CDTF">2020-12-04T02:14:32Z</dcterms:created>
  <dcterms:modified xsi:type="dcterms:W3CDTF">2021-02-01T23:44:59Z</dcterms:modified>
  <cp:category/>
</cp:coreProperties>
</file>