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tnnsfe25\ファイルサーバ\企業局\管理部\経営管理課\10 旧下水道政策課\0003 経営管理・審査担当\0402 決算統計\0018_R2決算統計\0017_経営比較分析表\02 回答\"/>
    </mc:Choice>
  </mc:AlternateContent>
  <xr:revisionPtr revIDLastSave="0" documentId="13_ncr:1_{13AEF031-76FC-4DAF-A8DC-7F9DBBF846D5}" xr6:coauthVersionLast="36" xr6:coauthVersionMax="36" xr10:uidLastSave="{00000000-0000-0000-0000-000000000000}"/>
  <workbookProtection workbookAlgorithmName="SHA-512" workbookHashValue="ynnNWtA9rUPAVJIIYwyInf73Vr6XTamCfQoADwyz0u3ANsCEDTrDOdmuK41ACOgFZPs432hb4nUtiJyY1qhUGw==" workbookSaltValue="My5bxrRtzNceqgb4mqWR8A=="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AD10" i="4" s="1"/>
  <c r="Q6" i="5"/>
  <c r="P6" i="5"/>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G85" i="4"/>
  <c r="BB10" i="4"/>
  <c r="W10" i="4"/>
  <c r="P10" i="4"/>
  <c r="BB8" i="4"/>
  <c r="AT8" i="4"/>
  <c r="AD8" i="4"/>
  <c r="W8" i="4"/>
  <c r="B8" i="4"/>
  <c r="B6" i="4"/>
</calcChain>
</file>

<file path=xl/sharedStrings.xml><?xml version="1.0" encoding="utf-8"?>
<sst xmlns="http://schemas.openxmlformats.org/spreadsheetml/2006/main" count="231" uniqueCount="117">
  <si>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</si>
  <si>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</si>
  <si>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</si>
  <si>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</si>
  <si>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</si>
  <si>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</si>
  <si>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</si>
  <si>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</si>
  <si>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</si>
  <si>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</si>
  <si>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</si>
  <si>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</si>
  <si>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</si>
  <si>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</si>
  <si>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</si>
  <si>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</si>
  <si>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</si>
  <si>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</si>
  <si>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</si>
  <si>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</si>
  <si>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</si>
  <si>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</si>
  <si>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</si>
  <si>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</si>
  <si>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</si>
  <si>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</si>
  <si>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</si>
  <si>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</si>
  <si>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</si>
  <si>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</si>
  <si>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</si>
  <si>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</si>
  <si>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</si>
  <si>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</si>
  <si>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</si>
  <si>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</si>
  <si>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</si>
  <si>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</si>
  <si>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</si>
  <si>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</si>
  <si>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</si>
  <si>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</si>
  <si>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</si>
  <si>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</si>
  <si>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</si>
  <si>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</si>
  <si>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</si>
  <si>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</si>
  <si>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</si>
  <si>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</si>
  <si>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</si>
  <si>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</si>
  <si>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</si>
  <si>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</si>
  <si>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</si>
  <si>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</si>
  <si>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</si>
  <si>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</si>
  <si>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</si>
  <si>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</si>
  <si>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</si>
  <si>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</si>
  <si>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</si>
  <si>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</si>
  <si>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</si>
  <si>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</si>
  <si>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</si>
  <si>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</si>
  <si>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</si>
  <si>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</si>
  <si>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</si>
  <si>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</si>
  <si>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</si>
  <si>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</si>
  <si>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</si>
  <si>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</si>
  <si>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</si>
  <si>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</si>
  <si>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</si>
  <si>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</si>
  <si>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</si>
  <si>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</si>
  <si>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</si>
  <si>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</si>
  <si>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</si>
  <si>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</si>
  <si>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</si>
  <si>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</si>
  <si>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</si>
  <si>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</si>
  <si>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</si>
  <si>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</si>
  <si>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</si>
  <si>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</si>
  <si>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</si>
  <si>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</si>
  <si>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松山市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</si>
  <si>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</si>
  <si>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</si>
  <si>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</si>
  <si>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</si>
  <si>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</si>
  <si>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</si>
  <si>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</si>
  <si>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</si>
  <si>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</si>
  <si>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</si>
  <si>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</si>
  <si>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</si>
  <si>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</si>
  <si>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</si>
  <si>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</si>
  <si>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</si>
  <si>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</si>
  <si>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本市の下水道事業は、平成初期に集中して整備を行ったため、「有形固定資産減価償却率」は類似都市に比べると低かったが、近年償却が進み上昇傾向である。</t>
    <phoneticPr fontId="4"/>
  </si>
  <si>
    <t xml:space="preserve"> 本市の特定環境保全公共下水道事業は、公共下水道の処理場で汚水処理を実施する等、公共下水道事業と一体的に運営しているが、事業規模が小さく、使用料収入に対して、資本費（減価償却費や企業債利息）の負担が大きいため、採算が取りづらい構造になっている。
　平成29年度以降、「経常収支比率」や「経費回収率」といった指標が改善されているが、これは繰出金の計上方法を見直したことに伴い、公共下水道と特定環境保全公共下水道の数値が変動したものであり、実質的に経営改善が大きく進んだものではない。
　また、「施設利用率」については、類似団体と比べ低いが、令和2年度は前年度同様、処理水量が少なかったことから利用率は低く、「水洗化率」については、人口減少等により水洗化人口が減少したこと等により大幅に減少したものである。
　これらの要因により、事業単独で経営を大きく改善することは難しいが、新規発行企業債の抑制や適正な維持管理を継続的に実施するなど、公共下水道事業と一体的に経営改善を進めていくこととしている。</t>
    <rPh sb="265" eb="266">
      <t>ヒク</t>
    </rPh>
    <rPh sb="269" eb="271">
      <t>レイワ</t>
    </rPh>
    <rPh sb="272" eb="274">
      <t>ネンド</t>
    </rPh>
    <rPh sb="275" eb="277">
      <t>ゼンネン</t>
    </rPh>
    <rPh sb="277" eb="278">
      <t>ド</t>
    </rPh>
    <rPh sb="278" eb="280">
      <t>ドウヨウ</t>
    </rPh>
    <rPh sb="281" eb="283">
      <t>ショリ</t>
    </rPh>
    <rPh sb="283" eb="285">
      <t>スイリョウ</t>
    </rPh>
    <rPh sb="286" eb="287">
      <t>スク</t>
    </rPh>
    <rPh sb="295" eb="298">
      <t>リヨウリツ</t>
    </rPh>
    <rPh sb="299" eb="300">
      <t>ヒク</t>
    </rPh>
    <phoneticPr fontId="4"/>
  </si>
  <si>
    <t xml:space="preserve"> 本市の特定環境保全公共下水道事業は、事業規模が小さく不採算地域ではあるが、公共下水道事業と一体的に運営することで、経営が成り立っている。
　しかしながら、事業単独では、過去の大規模な投資により企業債残高が増大し、減価償却費や利子負担額等の資本費が経営を圧迫する状況となっている。また、人口減少や施設の老朽化が進み、使用料収入の減少や改築更新需要の増大が見込まれるため、公共下水道事業と一体的にストックマネジメントの推進や新規発行企業債の抑制などに取り組み、将来にわたって、安定的かつ持続的に事業運営が可能となるよう経営の効率化を進めていく。</t>
    <rPh sb="58" eb="60">
      <t>ケイエイ</t>
    </rPh>
    <rPh sb="61" eb="62">
      <t>ナ</t>
    </rPh>
    <rPh sb="63" eb="64">
      <t>タ</t>
    </rPh>
    <rPh sb="190" eb="192">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</si>
</sst>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BAA-4CC8-8AEC-216692BA385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0.13</c:v>
                </c:pt>
                <c:pt idx="3">
                  <c:v>0.36</c:v>
                </c:pt>
                <c:pt idx="4">
                  <c:v>0.39</c:v>
                </c:pt>
              </c:numCache>
            </c:numRef>
          </c:val>
          <c:smooth val="0"/>
          <c:extLst>
            <c:ext xmlns:c16="http://schemas.microsoft.com/office/drawing/2014/chart" uri="{C3380CC4-5D6E-409C-BE32-E72D297353CC}">
              <c16:uniqueId val="{00000001-FBAA-4CC8-8AEC-216692BA385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40.340000000000003</c:v>
                </c:pt>
                <c:pt idx="1">
                  <c:v>41.65</c:v>
                </c:pt>
                <c:pt idx="2">
                  <c:v>40.65</c:v>
                </c:pt>
                <c:pt idx="3">
                  <c:v>38.200000000000003</c:v>
                </c:pt>
                <c:pt idx="4">
                  <c:v>38.840000000000003</c:v>
                </c:pt>
              </c:numCache>
            </c:numRef>
          </c:val>
          <c:extLst>
            <c:ext xmlns:c16="http://schemas.microsoft.com/office/drawing/2014/chart" uri="{C3380CC4-5D6E-409C-BE32-E72D297353CC}">
              <c16:uniqueId val="{00000000-139F-4CDF-BB51-FD70AC46985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42.9</c:v>
                </c:pt>
                <c:pt idx="1">
                  <c:v>43.36</c:v>
                </c:pt>
                <c:pt idx="2">
                  <c:v>42.56</c:v>
                </c:pt>
                <c:pt idx="3">
                  <c:v>42.47</c:v>
                </c:pt>
                <c:pt idx="4">
                  <c:v>42.4</c:v>
                </c:pt>
              </c:numCache>
            </c:numRef>
          </c:val>
          <c:smooth val="0"/>
          <c:extLst>
            <c:ext xmlns:c16="http://schemas.microsoft.com/office/drawing/2014/chart" uri="{C3380CC4-5D6E-409C-BE32-E72D297353CC}">
              <c16:uniqueId val="{00000001-139F-4CDF-BB51-FD70AC46985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83.33</c:v>
                </c:pt>
                <c:pt idx="1">
                  <c:v>84.77</c:v>
                </c:pt>
                <c:pt idx="2">
                  <c:v>84.97</c:v>
                </c:pt>
                <c:pt idx="3">
                  <c:v>82.58</c:v>
                </c:pt>
                <c:pt idx="4">
                  <c:v>83.02</c:v>
                </c:pt>
              </c:numCache>
            </c:numRef>
          </c:val>
          <c:extLst>
            <c:ext xmlns:c16="http://schemas.microsoft.com/office/drawing/2014/chart" uri="{C3380CC4-5D6E-409C-BE32-E72D297353CC}">
              <c16:uniqueId val="{00000000-97E6-4A71-B5FC-5A45AA2C82D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c:v>
                </c:pt>
                <c:pt idx="1">
                  <c:v>83.06</c:v>
                </c:pt>
                <c:pt idx="2">
                  <c:v>83.32</c:v>
                </c:pt>
                <c:pt idx="3">
                  <c:v>83.75</c:v>
                </c:pt>
                <c:pt idx="4">
                  <c:v>84.19</c:v>
                </c:pt>
              </c:numCache>
            </c:numRef>
          </c:val>
          <c:smooth val="0"/>
          <c:extLst>
            <c:ext xmlns:c16="http://schemas.microsoft.com/office/drawing/2014/chart" uri="{C3380CC4-5D6E-409C-BE32-E72D297353CC}">
              <c16:uniqueId val="{00000001-97E6-4A71-B5FC-5A45AA2C82D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67</c:v>
                </c:pt>
                <c:pt idx="1">
                  <c:v>99.32</c:v>
                </c:pt>
                <c:pt idx="2">
                  <c:v>99.3</c:v>
                </c:pt>
                <c:pt idx="3">
                  <c:v>98.27</c:v>
                </c:pt>
                <c:pt idx="4">
                  <c:v>91.09</c:v>
                </c:pt>
              </c:numCache>
            </c:numRef>
          </c:val>
          <c:extLst>
            <c:ext xmlns:c16="http://schemas.microsoft.com/office/drawing/2014/chart" uri="{C3380CC4-5D6E-409C-BE32-E72D297353CC}">
              <c16:uniqueId val="{00000000-9B05-416A-A68D-7ACCD41C534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100.85</c:v>
                </c:pt>
                <c:pt idx="1">
                  <c:v>102.13</c:v>
                </c:pt>
                <c:pt idx="2">
                  <c:v>101.72</c:v>
                </c:pt>
                <c:pt idx="3">
                  <c:v>102.73</c:v>
                </c:pt>
                <c:pt idx="4">
                  <c:v>105.78</c:v>
                </c:pt>
              </c:numCache>
            </c:numRef>
          </c:val>
          <c:smooth val="0"/>
          <c:extLst>
            <c:ext xmlns:c16="http://schemas.microsoft.com/office/drawing/2014/chart" uri="{C3380CC4-5D6E-409C-BE32-E72D297353CC}">
              <c16:uniqueId val="{00000001-9B05-416A-A68D-7ACCD41C534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22.21</c:v>
                </c:pt>
                <c:pt idx="1">
                  <c:v>24.53</c:v>
                </c:pt>
                <c:pt idx="2">
                  <c:v>26.82</c:v>
                </c:pt>
                <c:pt idx="3">
                  <c:v>29.14</c:v>
                </c:pt>
                <c:pt idx="4">
                  <c:v>31.45</c:v>
                </c:pt>
              </c:numCache>
            </c:numRef>
          </c:val>
          <c:extLst>
            <c:ext xmlns:c16="http://schemas.microsoft.com/office/drawing/2014/chart" uri="{C3380CC4-5D6E-409C-BE32-E72D297353CC}">
              <c16:uniqueId val="{00000000-0608-4EDE-B7D4-CDCB55C84F7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22.77</c:v>
                </c:pt>
                <c:pt idx="1">
                  <c:v>23.93</c:v>
                </c:pt>
                <c:pt idx="2">
                  <c:v>24.68</c:v>
                </c:pt>
                <c:pt idx="3">
                  <c:v>24.68</c:v>
                </c:pt>
                <c:pt idx="4">
                  <c:v>21.36</c:v>
                </c:pt>
              </c:numCache>
            </c:numRef>
          </c:val>
          <c:smooth val="0"/>
          <c:extLst>
            <c:ext xmlns:c16="http://schemas.microsoft.com/office/drawing/2014/chart" uri="{C3380CC4-5D6E-409C-BE32-E72D297353CC}">
              <c16:uniqueId val="{00000001-0608-4EDE-B7D4-CDCB55C84F7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54D-4324-BCC4-B6237DD2A2A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0.01</c:v>
                </c:pt>
                <c:pt idx="3" formatCode="#,##0.00;&quot;△&quot;#,##0.00;&quot;-&quot;">
                  <c:v>8.6199999999999992</c:v>
                </c:pt>
                <c:pt idx="4" formatCode="#,##0.00;&quot;△&quot;#,##0.00;&quot;-&quot;">
                  <c:v>0.01</c:v>
                </c:pt>
              </c:numCache>
            </c:numRef>
          </c:val>
          <c:smooth val="0"/>
          <c:extLst>
            <c:ext xmlns:c16="http://schemas.microsoft.com/office/drawing/2014/chart" uri="{C3380CC4-5D6E-409C-BE32-E72D297353CC}">
              <c16:uniqueId val="{00000001-354D-4324-BCC4-B6237DD2A2A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1636.2</c:v>
                </c:pt>
                <c:pt idx="1">
                  <c:v>1618.73</c:v>
                </c:pt>
                <c:pt idx="2">
                  <c:v>1616.18</c:v>
                </c:pt>
                <c:pt idx="3">
                  <c:v>1672.62</c:v>
                </c:pt>
                <c:pt idx="4">
                  <c:v>1726.32</c:v>
                </c:pt>
              </c:numCache>
            </c:numRef>
          </c:val>
          <c:extLst>
            <c:ext xmlns:c16="http://schemas.microsoft.com/office/drawing/2014/chart" uri="{C3380CC4-5D6E-409C-BE32-E72D297353CC}">
              <c16:uniqueId val="{00000000-6B25-4504-A0E0-A5356BED369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110.77</c:v>
                </c:pt>
                <c:pt idx="1">
                  <c:v>109.51</c:v>
                </c:pt>
                <c:pt idx="2">
                  <c:v>112.88</c:v>
                </c:pt>
                <c:pt idx="3">
                  <c:v>94.97</c:v>
                </c:pt>
                <c:pt idx="4">
                  <c:v>63.96</c:v>
                </c:pt>
              </c:numCache>
            </c:numRef>
          </c:val>
          <c:smooth val="0"/>
          <c:extLst>
            <c:ext xmlns:c16="http://schemas.microsoft.com/office/drawing/2014/chart" uri="{C3380CC4-5D6E-409C-BE32-E72D297353CC}">
              <c16:uniqueId val="{00000001-6B25-4504-A0E0-A5356BED369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1.17</c:v>
                </c:pt>
                <c:pt idx="1">
                  <c:v>37.47</c:v>
                </c:pt>
                <c:pt idx="2">
                  <c:v>71.59</c:v>
                </c:pt>
                <c:pt idx="3">
                  <c:v>101.88</c:v>
                </c:pt>
                <c:pt idx="4">
                  <c:v>130.72</c:v>
                </c:pt>
              </c:numCache>
            </c:numRef>
          </c:val>
          <c:extLst>
            <c:ext xmlns:c16="http://schemas.microsoft.com/office/drawing/2014/chart" uri="{C3380CC4-5D6E-409C-BE32-E72D297353CC}">
              <c16:uniqueId val="{00000000-1A3A-4E59-9AFD-A87C66630BE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46.78</c:v>
                </c:pt>
                <c:pt idx="1">
                  <c:v>47.44</c:v>
                </c:pt>
                <c:pt idx="2">
                  <c:v>49.18</c:v>
                </c:pt>
                <c:pt idx="3">
                  <c:v>47.72</c:v>
                </c:pt>
                <c:pt idx="4">
                  <c:v>44.24</c:v>
                </c:pt>
              </c:numCache>
            </c:numRef>
          </c:val>
          <c:smooth val="0"/>
          <c:extLst>
            <c:ext xmlns:c16="http://schemas.microsoft.com/office/drawing/2014/chart" uri="{C3380CC4-5D6E-409C-BE32-E72D297353CC}">
              <c16:uniqueId val="{00000001-1A3A-4E59-9AFD-A87C66630BE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2768.57</c:v>
                </c:pt>
                <c:pt idx="1">
                  <c:v>3004.62</c:v>
                </c:pt>
                <c:pt idx="2">
                  <c:v>2784.69</c:v>
                </c:pt>
                <c:pt idx="3">
                  <c:v>2340.0700000000002</c:v>
                </c:pt>
                <c:pt idx="4">
                  <c:v>2020.87</c:v>
                </c:pt>
              </c:numCache>
            </c:numRef>
          </c:val>
          <c:extLst>
            <c:ext xmlns:c16="http://schemas.microsoft.com/office/drawing/2014/chart" uri="{C3380CC4-5D6E-409C-BE32-E72D297353CC}">
              <c16:uniqueId val="{00000000-F847-404F-AA6D-956E50A6230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1298.9100000000001</c:v>
                </c:pt>
                <c:pt idx="1">
                  <c:v>1243.71</c:v>
                </c:pt>
                <c:pt idx="2">
                  <c:v>1194.1500000000001</c:v>
                </c:pt>
                <c:pt idx="3">
                  <c:v>1206.79</c:v>
                </c:pt>
                <c:pt idx="4">
                  <c:v>1258.43</c:v>
                </c:pt>
              </c:numCache>
            </c:numRef>
          </c:val>
          <c:smooth val="0"/>
          <c:extLst>
            <c:ext xmlns:c16="http://schemas.microsoft.com/office/drawing/2014/chart" uri="{C3380CC4-5D6E-409C-BE32-E72D297353CC}">
              <c16:uniqueId val="{00000001-F847-404F-AA6D-956E50A6230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26.77</c:v>
                </c:pt>
                <c:pt idx="1">
                  <c:v>99.89</c:v>
                </c:pt>
                <c:pt idx="2">
                  <c:v>100</c:v>
                </c:pt>
                <c:pt idx="3">
                  <c:v>92.66</c:v>
                </c:pt>
                <c:pt idx="4">
                  <c:v>60.39</c:v>
                </c:pt>
              </c:numCache>
            </c:numRef>
          </c:val>
          <c:extLst>
            <c:ext xmlns:c16="http://schemas.microsoft.com/office/drawing/2014/chart" uri="{C3380CC4-5D6E-409C-BE32-E72D297353CC}">
              <c16:uniqueId val="{00000000-4939-4E2E-AB3C-A12EA0EE675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69.87</c:v>
                </c:pt>
                <c:pt idx="1">
                  <c:v>74.3</c:v>
                </c:pt>
                <c:pt idx="2">
                  <c:v>72.260000000000005</c:v>
                </c:pt>
                <c:pt idx="3">
                  <c:v>71.84</c:v>
                </c:pt>
                <c:pt idx="4">
                  <c:v>73.36</c:v>
                </c:pt>
              </c:numCache>
            </c:numRef>
          </c:val>
          <c:smooth val="0"/>
          <c:extLst>
            <c:ext xmlns:c16="http://schemas.microsoft.com/office/drawing/2014/chart" uri="{C3380CC4-5D6E-409C-BE32-E72D297353CC}">
              <c16:uniqueId val="{00000001-4939-4E2E-AB3C-A12EA0EE675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626.05999999999995</c:v>
                </c:pt>
                <c:pt idx="1">
                  <c:v>168.7</c:v>
                </c:pt>
                <c:pt idx="2">
                  <c:v>169.87</c:v>
                </c:pt>
                <c:pt idx="3">
                  <c:v>183.14</c:v>
                </c:pt>
                <c:pt idx="4">
                  <c:v>282.66000000000003</c:v>
                </c:pt>
              </c:numCache>
            </c:numRef>
          </c:val>
          <c:extLst>
            <c:ext xmlns:c16="http://schemas.microsoft.com/office/drawing/2014/chart" uri="{C3380CC4-5D6E-409C-BE32-E72D297353CC}">
              <c16:uniqueId val="{00000000-FDD1-485D-8AB7-D1333A48799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234.96</c:v>
                </c:pt>
                <c:pt idx="1">
                  <c:v>221.81</c:v>
                </c:pt>
                <c:pt idx="2">
                  <c:v>230.02</c:v>
                </c:pt>
                <c:pt idx="3">
                  <c:v>228.47</c:v>
                </c:pt>
                <c:pt idx="4">
                  <c:v>224.88</c:v>
                </c:pt>
              </c:numCache>
            </c:numRef>
          </c:val>
          <c:smooth val="0"/>
          <c:extLst>
            <c:ext xmlns:c16="http://schemas.microsoft.com/office/drawing/2014/chart" uri="{C3380CC4-5D6E-409C-BE32-E72D297353CC}">
              <c16:uniqueId val="{00000001-FDD1-485D-8AB7-D1333A48799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52"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愛媛県　松山市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非設置</v>
      </c>
      <c r="AE8" s="73"/>
      <c r="AF8" s="73"/>
      <c r="AG8" s="73"/>
      <c r="AH8" s="73"/>
      <c r="AI8" s="73"/>
      <c r="AJ8" s="73"/>
      <c r="AK8" s="3"/>
      <c r="AL8" s="69">
        <f>データ!S6</f>
        <v>509483</v>
      </c>
      <c r="AM8" s="69"/>
      <c r="AN8" s="69"/>
      <c r="AO8" s="69"/>
      <c r="AP8" s="69"/>
      <c r="AQ8" s="69"/>
      <c r="AR8" s="69"/>
      <c r="AS8" s="69"/>
      <c r="AT8" s="68">
        <f>データ!T6</f>
        <v>429.35</v>
      </c>
      <c r="AU8" s="68"/>
      <c r="AV8" s="68"/>
      <c r="AW8" s="68"/>
      <c r="AX8" s="68"/>
      <c r="AY8" s="68"/>
      <c r="AZ8" s="68"/>
      <c r="BA8" s="68"/>
      <c r="BB8" s="68">
        <f>データ!U6</f>
        <v>1186.6400000000001</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82.22</v>
      </c>
      <c r="J10" s="68"/>
      <c r="K10" s="68"/>
      <c r="L10" s="68"/>
      <c r="M10" s="68"/>
      <c r="N10" s="68"/>
      <c r="O10" s="68"/>
      <c r="P10" s="68">
        <f>データ!P6</f>
        <v>0.13</v>
      </c>
      <c r="Q10" s="68"/>
      <c r="R10" s="68"/>
      <c r="S10" s="68"/>
      <c r="T10" s="68"/>
      <c r="U10" s="68"/>
      <c r="V10" s="68"/>
      <c r="W10" s="68">
        <f>データ!Q6</f>
        <v>62.52</v>
      </c>
      <c r="X10" s="68"/>
      <c r="Y10" s="68"/>
      <c r="Z10" s="68"/>
      <c r="AA10" s="68"/>
      <c r="AB10" s="68"/>
      <c r="AC10" s="68"/>
      <c r="AD10" s="69">
        <f>データ!R6</f>
        <v>3385</v>
      </c>
      <c r="AE10" s="69"/>
      <c r="AF10" s="69"/>
      <c r="AG10" s="69"/>
      <c r="AH10" s="69"/>
      <c r="AI10" s="69"/>
      <c r="AJ10" s="69"/>
      <c r="AK10" s="2"/>
      <c r="AL10" s="69">
        <f>データ!V6</f>
        <v>683</v>
      </c>
      <c r="AM10" s="69"/>
      <c r="AN10" s="69"/>
      <c r="AO10" s="69"/>
      <c r="AP10" s="69"/>
      <c r="AQ10" s="69"/>
      <c r="AR10" s="69"/>
      <c r="AS10" s="69"/>
      <c r="AT10" s="68">
        <f>データ!W6</f>
        <v>0.35</v>
      </c>
      <c r="AU10" s="68"/>
      <c r="AV10" s="68"/>
      <c r="AW10" s="68"/>
      <c r="AX10" s="68"/>
      <c r="AY10" s="68"/>
      <c r="AZ10" s="68"/>
      <c r="BA10" s="68"/>
      <c r="BB10" s="68">
        <f>データ!X6</f>
        <v>1951.43</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【104.83】</v>
      </c>
      <c r="F85" s="26" t="str">
        <f>データ!AT6</f>
        <v>【61.55】</v>
      </c>
      <c r="G85" s="26" t="str">
        <f>データ!BE6</f>
        <v>【45.34】</v>
      </c>
      <c r="H85" s="26" t="str">
        <f>データ!BP6</f>
        <v>【1,260.21】</v>
      </c>
      <c r="I85" s="26" t="str">
        <f>データ!CA6</f>
        <v>【75.29】</v>
      </c>
      <c r="J85" s="26" t="str">
        <f>データ!CL6</f>
        <v>【215.41】</v>
      </c>
      <c r="K85" s="26" t="str">
        <f>データ!CW6</f>
        <v>【42.90】</v>
      </c>
      <c r="L85" s="26" t="str">
        <f>データ!DH6</f>
        <v>【84.75】</v>
      </c>
      <c r="M85" s="26" t="str">
        <f>データ!DS6</f>
        <v>【23.60】</v>
      </c>
      <c r="N85" s="26" t="str">
        <f>データ!ED6</f>
        <v>【0.01】</v>
      </c>
      <c r="O85" s="26" t="str">
        <f>データ!EO6</f>
        <v>【0.30】</v>
      </c>
    </row>
  </sheetData>
  <sheetProtection algorithmName="SHA-512" hashValue="NdY5omGfU4rAlVRJKjUI6pLFnTe/LsdspJqUVgYMzr98b0v7ZN+5oLFjSiXLfBYyKqyE4RT3g/iVmL4mJwE4Mg==" saltValue="Js/MjITydRsUNxj0jBkhh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382019</v>
      </c>
      <c r="D6" s="33">
        <f t="shared" si="3"/>
        <v>46</v>
      </c>
      <c r="E6" s="33">
        <f t="shared" si="3"/>
        <v>17</v>
      </c>
      <c r="F6" s="33">
        <f t="shared" si="3"/>
        <v>4</v>
      </c>
      <c r="G6" s="33">
        <f t="shared" si="3"/>
        <v>0</v>
      </c>
      <c r="H6" s="33" t="str">
        <f t="shared" si="3"/>
        <v>愛媛県　松山市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82.22</v>
      </c>
      <c r="P6" s="34">
        <f t="shared" si="3"/>
        <v>0.13</v>
      </c>
      <c r="Q6" s="34">
        <f t="shared" si="3"/>
        <v>62.52</v>
      </c>
      <c r="R6" s="34">
        <f t="shared" si="3"/>
        <v>3385</v>
      </c>
      <c r="S6" s="34">
        <f t="shared" si="3"/>
        <v>509483</v>
      </c>
      <c r="T6" s="34">
        <f t="shared" si="3"/>
        <v>429.35</v>
      </c>
      <c r="U6" s="34">
        <f t="shared" si="3"/>
        <v>1186.6400000000001</v>
      </c>
      <c r="V6" s="34">
        <f t="shared" si="3"/>
        <v>683</v>
      </c>
      <c r="W6" s="34">
        <f t="shared" si="3"/>
        <v>0.35</v>
      </c>
      <c r="X6" s="34">
        <f t="shared" si="3"/>
        <v>1951.43</v>
      </c>
      <c r="Y6" s="35">
        <f>IF(Y7="",NA(),Y7)</f>
        <v>67</v>
      </c>
      <c r="Z6" s="35">
        <f t="shared" ref="Z6:AH6" si="4">IF(Z7="",NA(),Z7)</f>
        <v>99.32</v>
      </c>
      <c r="AA6" s="35">
        <f t="shared" si="4"/>
        <v>99.3</v>
      </c>
      <c r="AB6" s="35">
        <f t="shared" si="4"/>
        <v>98.27</v>
      </c>
      <c r="AC6" s="35">
        <f t="shared" si="4"/>
        <v>91.09</v>
      </c>
      <c r="AD6" s="35">
        <f t="shared" si="4"/>
        <v>100.85</v>
      </c>
      <c r="AE6" s="35">
        <f t="shared" si="4"/>
        <v>102.13</v>
      </c>
      <c r="AF6" s="35">
        <f t="shared" si="4"/>
        <v>101.72</v>
      </c>
      <c r="AG6" s="35">
        <f t="shared" si="4"/>
        <v>102.73</v>
      </c>
      <c r="AH6" s="35">
        <f t="shared" si="4"/>
        <v>105.78</v>
      </c>
      <c r="AI6" s="34" t="str">
        <f>IF(AI7="","",IF(AI7="-","【-】","【"&amp;SUBSTITUTE(TEXT(AI7,"#,##0.00"),"-","△")&amp;"】"))</f>
        <v>【104.83】</v>
      </c>
      <c r="AJ6" s="35">
        <f>IF(AJ7="",NA(),AJ7)</f>
        <v>1636.2</v>
      </c>
      <c r="AK6" s="35">
        <f t="shared" ref="AK6:AS6" si="5">IF(AK7="",NA(),AK7)</f>
        <v>1618.73</v>
      </c>
      <c r="AL6" s="35">
        <f t="shared" si="5"/>
        <v>1616.18</v>
      </c>
      <c r="AM6" s="35">
        <f t="shared" si="5"/>
        <v>1672.62</v>
      </c>
      <c r="AN6" s="35">
        <f t="shared" si="5"/>
        <v>1726.32</v>
      </c>
      <c r="AO6" s="35">
        <f t="shared" si="5"/>
        <v>110.77</v>
      </c>
      <c r="AP6" s="35">
        <f t="shared" si="5"/>
        <v>109.51</v>
      </c>
      <c r="AQ6" s="35">
        <f t="shared" si="5"/>
        <v>112.88</v>
      </c>
      <c r="AR6" s="35">
        <f t="shared" si="5"/>
        <v>94.97</v>
      </c>
      <c r="AS6" s="35">
        <f t="shared" si="5"/>
        <v>63.96</v>
      </c>
      <c r="AT6" s="34" t="str">
        <f>IF(AT7="","",IF(AT7="-","【-】","【"&amp;SUBSTITUTE(TEXT(AT7,"#,##0.00"),"-","△")&amp;"】"))</f>
        <v>【61.55】</v>
      </c>
      <c r="AU6" s="35">
        <f>IF(AU7="",NA(),AU7)</f>
        <v>1.17</v>
      </c>
      <c r="AV6" s="35">
        <f t="shared" ref="AV6:BD6" si="6">IF(AV7="",NA(),AV7)</f>
        <v>37.47</v>
      </c>
      <c r="AW6" s="35">
        <f t="shared" si="6"/>
        <v>71.59</v>
      </c>
      <c r="AX6" s="35">
        <f t="shared" si="6"/>
        <v>101.88</v>
      </c>
      <c r="AY6" s="35">
        <f t="shared" si="6"/>
        <v>130.72</v>
      </c>
      <c r="AZ6" s="35">
        <f t="shared" si="6"/>
        <v>46.78</v>
      </c>
      <c r="BA6" s="35">
        <f t="shared" si="6"/>
        <v>47.44</v>
      </c>
      <c r="BB6" s="35">
        <f t="shared" si="6"/>
        <v>49.18</v>
      </c>
      <c r="BC6" s="35">
        <f t="shared" si="6"/>
        <v>47.72</v>
      </c>
      <c r="BD6" s="35">
        <f t="shared" si="6"/>
        <v>44.24</v>
      </c>
      <c r="BE6" s="34" t="str">
        <f>IF(BE7="","",IF(BE7="-","【-】","【"&amp;SUBSTITUTE(TEXT(BE7,"#,##0.00"),"-","△")&amp;"】"))</f>
        <v>【45.34】</v>
      </c>
      <c r="BF6" s="35">
        <f>IF(BF7="",NA(),BF7)</f>
        <v>2768.57</v>
      </c>
      <c r="BG6" s="35">
        <f t="shared" ref="BG6:BO6" si="7">IF(BG7="",NA(),BG7)</f>
        <v>3004.62</v>
      </c>
      <c r="BH6" s="35">
        <f t="shared" si="7"/>
        <v>2784.69</v>
      </c>
      <c r="BI6" s="35">
        <f t="shared" si="7"/>
        <v>2340.0700000000002</v>
      </c>
      <c r="BJ6" s="35">
        <f t="shared" si="7"/>
        <v>2020.87</v>
      </c>
      <c r="BK6" s="35">
        <f t="shared" si="7"/>
        <v>1298.9100000000001</v>
      </c>
      <c r="BL6" s="35">
        <f t="shared" si="7"/>
        <v>1243.71</v>
      </c>
      <c r="BM6" s="35">
        <f t="shared" si="7"/>
        <v>1194.1500000000001</v>
      </c>
      <c r="BN6" s="35">
        <f t="shared" si="7"/>
        <v>1206.79</v>
      </c>
      <c r="BO6" s="35">
        <f t="shared" si="7"/>
        <v>1258.43</v>
      </c>
      <c r="BP6" s="34" t="str">
        <f>IF(BP7="","",IF(BP7="-","【-】","【"&amp;SUBSTITUTE(TEXT(BP7,"#,##0.00"),"-","△")&amp;"】"))</f>
        <v>【1,260.21】</v>
      </c>
      <c r="BQ6" s="35">
        <f>IF(BQ7="",NA(),BQ7)</f>
        <v>26.77</v>
      </c>
      <c r="BR6" s="35">
        <f t="shared" ref="BR6:BZ6" si="8">IF(BR7="",NA(),BR7)</f>
        <v>99.89</v>
      </c>
      <c r="BS6" s="35">
        <f t="shared" si="8"/>
        <v>100</v>
      </c>
      <c r="BT6" s="35">
        <f t="shared" si="8"/>
        <v>92.66</v>
      </c>
      <c r="BU6" s="35">
        <f t="shared" si="8"/>
        <v>60.39</v>
      </c>
      <c r="BV6" s="35">
        <f t="shared" si="8"/>
        <v>69.87</v>
      </c>
      <c r="BW6" s="35">
        <f t="shared" si="8"/>
        <v>74.3</v>
      </c>
      <c r="BX6" s="35">
        <f t="shared" si="8"/>
        <v>72.260000000000005</v>
      </c>
      <c r="BY6" s="35">
        <f t="shared" si="8"/>
        <v>71.84</v>
      </c>
      <c r="BZ6" s="35">
        <f t="shared" si="8"/>
        <v>73.36</v>
      </c>
      <c r="CA6" s="34" t="str">
        <f>IF(CA7="","",IF(CA7="-","【-】","【"&amp;SUBSTITUTE(TEXT(CA7,"#,##0.00"),"-","△")&amp;"】"))</f>
        <v>【75.29】</v>
      </c>
      <c r="CB6" s="35">
        <f>IF(CB7="",NA(),CB7)</f>
        <v>626.05999999999995</v>
      </c>
      <c r="CC6" s="35">
        <f t="shared" ref="CC6:CK6" si="9">IF(CC7="",NA(),CC7)</f>
        <v>168.7</v>
      </c>
      <c r="CD6" s="35">
        <f t="shared" si="9"/>
        <v>169.87</v>
      </c>
      <c r="CE6" s="35">
        <f t="shared" si="9"/>
        <v>183.14</v>
      </c>
      <c r="CF6" s="35">
        <f t="shared" si="9"/>
        <v>282.66000000000003</v>
      </c>
      <c r="CG6" s="35">
        <f t="shared" si="9"/>
        <v>234.96</v>
      </c>
      <c r="CH6" s="35">
        <f t="shared" si="9"/>
        <v>221.81</v>
      </c>
      <c r="CI6" s="35">
        <f t="shared" si="9"/>
        <v>230.02</v>
      </c>
      <c r="CJ6" s="35">
        <f t="shared" si="9"/>
        <v>228.47</v>
      </c>
      <c r="CK6" s="35">
        <f t="shared" si="9"/>
        <v>224.88</v>
      </c>
      <c r="CL6" s="34" t="str">
        <f>IF(CL7="","",IF(CL7="-","【-】","【"&amp;SUBSTITUTE(TEXT(CL7,"#,##0.00"),"-","△")&amp;"】"))</f>
        <v>【215.41】</v>
      </c>
      <c r="CM6" s="35">
        <f>IF(CM7="",NA(),CM7)</f>
        <v>40.340000000000003</v>
      </c>
      <c r="CN6" s="35">
        <f t="shared" ref="CN6:CV6" si="10">IF(CN7="",NA(),CN7)</f>
        <v>41.65</v>
      </c>
      <c r="CO6" s="35">
        <f t="shared" si="10"/>
        <v>40.65</v>
      </c>
      <c r="CP6" s="35">
        <f t="shared" si="10"/>
        <v>38.200000000000003</v>
      </c>
      <c r="CQ6" s="35">
        <f t="shared" si="10"/>
        <v>38.840000000000003</v>
      </c>
      <c r="CR6" s="35">
        <f t="shared" si="10"/>
        <v>42.9</v>
      </c>
      <c r="CS6" s="35">
        <f t="shared" si="10"/>
        <v>43.36</v>
      </c>
      <c r="CT6" s="35">
        <f t="shared" si="10"/>
        <v>42.56</v>
      </c>
      <c r="CU6" s="35">
        <f t="shared" si="10"/>
        <v>42.47</v>
      </c>
      <c r="CV6" s="35">
        <f t="shared" si="10"/>
        <v>42.4</v>
      </c>
      <c r="CW6" s="34" t="str">
        <f>IF(CW7="","",IF(CW7="-","【-】","【"&amp;SUBSTITUTE(TEXT(CW7,"#,##0.00"),"-","△")&amp;"】"))</f>
        <v>【42.90】</v>
      </c>
      <c r="CX6" s="35">
        <f>IF(CX7="",NA(),CX7)</f>
        <v>83.33</v>
      </c>
      <c r="CY6" s="35">
        <f t="shared" ref="CY6:DG6" si="11">IF(CY7="",NA(),CY7)</f>
        <v>84.77</v>
      </c>
      <c r="CZ6" s="35">
        <f t="shared" si="11"/>
        <v>84.97</v>
      </c>
      <c r="DA6" s="35">
        <f t="shared" si="11"/>
        <v>82.58</v>
      </c>
      <c r="DB6" s="35">
        <f t="shared" si="11"/>
        <v>83.02</v>
      </c>
      <c r="DC6" s="35">
        <f t="shared" si="11"/>
        <v>83.5</v>
      </c>
      <c r="DD6" s="35">
        <f t="shared" si="11"/>
        <v>83.06</v>
      </c>
      <c r="DE6" s="35">
        <f t="shared" si="11"/>
        <v>83.32</v>
      </c>
      <c r="DF6" s="35">
        <f t="shared" si="11"/>
        <v>83.75</v>
      </c>
      <c r="DG6" s="35">
        <f t="shared" si="11"/>
        <v>84.19</v>
      </c>
      <c r="DH6" s="34" t="str">
        <f>IF(DH7="","",IF(DH7="-","【-】","【"&amp;SUBSTITUTE(TEXT(DH7,"#,##0.00"),"-","△")&amp;"】"))</f>
        <v>【84.75】</v>
      </c>
      <c r="DI6" s="35">
        <f>IF(DI7="",NA(),DI7)</f>
        <v>22.21</v>
      </c>
      <c r="DJ6" s="35">
        <f t="shared" ref="DJ6:DR6" si="12">IF(DJ7="",NA(),DJ7)</f>
        <v>24.53</v>
      </c>
      <c r="DK6" s="35">
        <f t="shared" si="12"/>
        <v>26.82</v>
      </c>
      <c r="DL6" s="35">
        <f t="shared" si="12"/>
        <v>29.14</v>
      </c>
      <c r="DM6" s="35">
        <f t="shared" si="12"/>
        <v>31.45</v>
      </c>
      <c r="DN6" s="35">
        <f t="shared" si="12"/>
        <v>22.77</v>
      </c>
      <c r="DO6" s="35">
        <f t="shared" si="12"/>
        <v>23.93</v>
      </c>
      <c r="DP6" s="35">
        <f t="shared" si="12"/>
        <v>24.68</v>
      </c>
      <c r="DQ6" s="35">
        <f t="shared" si="12"/>
        <v>24.68</v>
      </c>
      <c r="DR6" s="35">
        <f t="shared" si="12"/>
        <v>21.36</v>
      </c>
      <c r="DS6" s="34" t="str">
        <f>IF(DS7="","",IF(DS7="-","【-】","【"&amp;SUBSTITUTE(TEXT(DS7,"#,##0.00"),"-","△")&amp;"】"))</f>
        <v>【23.60】</v>
      </c>
      <c r="DT6" s="34">
        <f>IF(DT7="",NA(),DT7)</f>
        <v>0</v>
      </c>
      <c r="DU6" s="34">
        <f t="shared" ref="DU6:EC6" si="13">IF(DU7="",NA(),DU7)</f>
        <v>0</v>
      </c>
      <c r="DV6" s="34">
        <f t="shared" si="13"/>
        <v>0</v>
      </c>
      <c r="DW6" s="34">
        <f t="shared" si="13"/>
        <v>0</v>
      </c>
      <c r="DX6" s="34">
        <f t="shared" si="13"/>
        <v>0</v>
      </c>
      <c r="DY6" s="34">
        <f t="shared" si="13"/>
        <v>0</v>
      </c>
      <c r="DZ6" s="34">
        <f t="shared" si="13"/>
        <v>0</v>
      </c>
      <c r="EA6" s="35">
        <f t="shared" si="13"/>
        <v>0.01</v>
      </c>
      <c r="EB6" s="35">
        <f t="shared" si="13"/>
        <v>8.6199999999999992</v>
      </c>
      <c r="EC6" s="35">
        <f t="shared" si="13"/>
        <v>0.01</v>
      </c>
      <c r="ED6" s="34" t="str">
        <f>IF(ED7="","",IF(ED7="-","【-】","【"&amp;SUBSTITUTE(TEXT(ED7,"#,##0.00"),"-","△")&amp;"】"))</f>
        <v>【0.01】</v>
      </c>
      <c r="EE6" s="34">
        <f>IF(EE7="",NA(),EE7)</f>
        <v>0</v>
      </c>
      <c r="EF6" s="34">
        <f t="shared" ref="EF6:EN6" si="14">IF(EF7="",NA(),EF7)</f>
        <v>0</v>
      </c>
      <c r="EG6" s="34">
        <f t="shared" si="14"/>
        <v>0</v>
      </c>
      <c r="EH6" s="34">
        <f t="shared" si="14"/>
        <v>0</v>
      </c>
      <c r="EI6" s="34">
        <f t="shared" si="14"/>
        <v>0</v>
      </c>
      <c r="EJ6" s="35">
        <f t="shared" si="14"/>
        <v>0.09</v>
      </c>
      <c r="EK6" s="35">
        <f t="shared" si="14"/>
        <v>0.09</v>
      </c>
      <c r="EL6" s="35">
        <f t="shared" si="14"/>
        <v>0.13</v>
      </c>
      <c r="EM6" s="35">
        <f t="shared" si="14"/>
        <v>0.36</v>
      </c>
      <c r="EN6" s="35">
        <f t="shared" si="14"/>
        <v>0.39</v>
      </c>
      <c r="EO6" s="34" t="str">
        <f>IF(EO7="","",IF(EO7="-","【-】","【"&amp;SUBSTITUTE(TEXT(EO7,"#,##0.00"),"-","△")&amp;"】"))</f>
        <v>【0.30】</v>
      </c>
    </row>
    <row r="7" spans="1:148" s="36" customFormat="1" x14ac:dyDescent="0.15">
      <c r="A7" s="28"/>
      <c r="B7" s="37">
        <v>2020</v>
      </c>
      <c r="C7" s="37">
        <v>382019</v>
      </c>
      <c r="D7" s="37">
        <v>46</v>
      </c>
      <c r="E7" s="37">
        <v>17</v>
      </c>
      <c r="F7" s="37">
        <v>4</v>
      </c>
      <c r="G7" s="37">
        <v>0</v>
      </c>
      <c r="H7" s="37" t="s">
        <v>96</v>
      </c>
      <c r="I7" s="37" t="s">
        <v>97</v>
      </c>
      <c r="J7" s="37" t="s">
        <v>98</v>
      </c>
      <c r="K7" s="37" t="s">
        <v>99</v>
      </c>
      <c r="L7" s="37" t="s">
        <v>100</v>
      </c>
      <c r="M7" s="37" t="s">
        <v>101</v>
      </c>
      <c r="N7" s="38" t="s">
        <v>102</v>
      </c>
      <c r="O7" s="38">
        <v>82.22</v>
      </c>
      <c r="P7" s="38">
        <v>0.13</v>
      </c>
      <c r="Q7" s="38">
        <v>62.52</v>
      </c>
      <c r="R7" s="38">
        <v>3385</v>
      </c>
      <c r="S7" s="38">
        <v>509483</v>
      </c>
      <c r="T7" s="38">
        <v>429.35</v>
      </c>
      <c r="U7" s="38">
        <v>1186.6400000000001</v>
      </c>
      <c r="V7" s="38">
        <v>683</v>
      </c>
      <c r="W7" s="38">
        <v>0.35</v>
      </c>
      <c r="X7" s="38">
        <v>1951.43</v>
      </c>
      <c r="Y7" s="38">
        <v>67</v>
      </c>
      <c r="Z7" s="38">
        <v>99.32</v>
      </c>
      <c r="AA7" s="38">
        <v>99.3</v>
      </c>
      <c r="AB7" s="38">
        <v>98.27</v>
      </c>
      <c r="AC7" s="38">
        <v>91.09</v>
      </c>
      <c r="AD7" s="38">
        <v>100.85</v>
      </c>
      <c r="AE7" s="38">
        <v>102.13</v>
      </c>
      <c r="AF7" s="38">
        <v>101.72</v>
      </c>
      <c r="AG7" s="38">
        <v>102.73</v>
      </c>
      <c r="AH7" s="38">
        <v>105.78</v>
      </c>
      <c r="AI7" s="38">
        <v>104.83</v>
      </c>
      <c r="AJ7" s="38">
        <v>1636.2</v>
      </c>
      <c r="AK7" s="38">
        <v>1618.73</v>
      </c>
      <c r="AL7" s="38">
        <v>1616.18</v>
      </c>
      <c r="AM7" s="38">
        <v>1672.62</v>
      </c>
      <c r="AN7" s="38">
        <v>1726.32</v>
      </c>
      <c r="AO7" s="38">
        <v>110.77</v>
      </c>
      <c r="AP7" s="38">
        <v>109.51</v>
      </c>
      <c r="AQ7" s="38">
        <v>112.88</v>
      </c>
      <c r="AR7" s="38">
        <v>94.97</v>
      </c>
      <c r="AS7" s="38">
        <v>63.96</v>
      </c>
      <c r="AT7" s="38">
        <v>61.55</v>
      </c>
      <c r="AU7" s="38">
        <v>1.17</v>
      </c>
      <c r="AV7" s="38">
        <v>37.47</v>
      </c>
      <c r="AW7" s="38">
        <v>71.59</v>
      </c>
      <c r="AX7" s="38">
        <v>101.88</v>
      </c>
      <c r="AY7" s="38">
        <v>130.72</v>
      </c>
      <c r="AZ7" s="38">
        <v>46.78</v>
      </c>
      <c r="BA7" s="38">
        <v>47.44</v>
      </c>
      <c r="BB7" s="38">
        <v>49.18</v>
      </c>
      <c r="BC7" s="38">
        <v>47.72</v>
      </c>
      <c r="BD7" s="38">
        <v>44.24</v>
      </c>
      <c r="BE7" s="38">
        <v>45.34</v>
      </c>
      <c r="BF7" s="38">
        <v>2768.57</v>
      </c>
      <c r="BG7" s="38">
        <v>3004.62</v>
      </c>
      <c r="BH7" s="38">
        <v>2784.69</v>
      </c>
      <c r="BI7" s="38">
        <v>2340.0700000000002</v>
      </c>
      <c r="BJ7" s="38">
        <v>2020.87</v>
      </c>
      <c r="BK7" s="38">
        <v>1298.9100000000001</v>
      </c>
      <c r="BL7" s="38">
        <v>1243.71</v>
      </c>
      <c r="BM7" s="38">
        <v>1194.1500000000001</v>
      </c>
      <c r="BN7" s="38">
        <v>1206.79</v>
      </c>
      <c r="BO7" s="38">
        <v>1258.43</v>
      </c>
      <c r="BP7" s="38">
        <v>1260.21</v>
      </c>
      <c r="BQ7" s="38">
        <v>26.77</v>
      </c>
      <c r="BR7" s="38">
        <v>99.89</v>
      </c>
      <c r="BS7" s="38">
        <v>100</v>
      </c>
      <c r="BT7" s="38">
        <v>92.66</v>
      </c>
      <c r="BU7" s="38">
        <v>60.39</v>
      </c>
      <c r="BV7" s="38">
        <v>69.87</v>
      </c>
      <c r="BW7" s="38">
        <v>74.3</v>
      </c>
      <c r="BX7" s="38">
        <v>72.260000000000005</v>
      </c>
      <c r="BY7" s="38">
        <v>71.84</v>
      </c>
      <c r="BZ7" s="38">
        <v>73.36</v>
      </c>
      <c r="CA7" s="38">
        <v>75.290000000000006</v>
      </c>
      <c r="CB7" s="38">
        <v>626.05999999999995</v>
      </c>
      <c r="CC7" s="38">
        <v>168.7</v>
      </c>
      <c r="CD7" s="38">
        <v>169.87</v>
      </c>
      <c r="CE7" s="38">
        <v>183.14</v>
      </c>
      <c r="CF7" s="38">
        <v>282.66000000000003</v>
      </c>
      <c r="CG7" s="38">
        <v>234.96</v>
      </c>
      <c r="CH7" s="38">
        <v>221.81</v>
      </c>
      <c r="CI7" s="38">
        <v>230.02</v>
      </c>
      <c r="CJ7" s="38">
        <v>228.47</v>
      </c>
      <c r="CK7" s="38">
        <v>224.88</v>
      </c>
      <c r="CL7" s="38">
        <v>215.41</v>
      </c>
      <c r="CM7" s="38">
        <v>40.340000000000003</v>
      </c>
      <c r="CN7" s="38">
        <v>41.65</v>
      </c>
      <c r="CO7" s="38">
        <v>40.65</v>
      </c>
      <c r="CP7" s="38">
        <v>38.200000000000003</v>
      </c>
      <c r="CQ7" s="38">
        <v>38.840000000000003</v>
      </c>
      <c r="CR7" s="38">
        <v>42.9</v>
      </c>
      <c r="CS7" s="38">
        <v>43.36</v>
      </c>
      <c r="CT7" s="38">
        <v>42.56</v>
      </c>
      <c r="CU7" s="38">
        <v>42.47</v>
      </c>
      <c r="CV7" s="38">
        <v>42.4</v>
      </c>
      <c r="CW7" s="38">
        <v>42.9</v>
      </c>
      <c r="CX7" s="38">
        <v>83.33</v>
      </c>
      <c r="CY7" s="38">
        <v>84.77</v>
      </c>
      <c r="CZ7" s="38">
        <v>84.97</v>
      </c>
      <c r="DA7" s="38">
        <v>82.58</v>
      </c>
      <c r="DB7" s="38">
        <v>83.02</v>
      </c>
      <c r="DC7" s="38">
        <v>83.5</v>
      </c>
      <c r="DD7" s="38">
        <v>83.06</v>
      </c>
      <c r="DE7" s="38">
        <v>83.32</v>
      </c>
      <c r="DF7" s="38">
        <v>83.75</v>
      </c>
      <c r="DG7" s="38">
        <v>84.19</v>
      </c>
      <c r="DH7" s="38">
        <v>84.75</v>
      </c>
      <c r="DI7" s="38">
        <v>22.21</v>
      </c>
      <c r="DJ7" s="38">
        <v>24.53</v>
      </c>
      <c r="DK7" s="38">
        <v>26.82</v>
      </c>
      <c r="DL7" s="38">
        <v>29.14</v>
      </c>
      <c r="DM7" s="38">
        <v>31.45</v>
      </c>
      <c r="DN7" s="38">
        <v>22.77</v>
      </c>
      <c r="DO7" s="38">
        <v>23.93</v>
      </c>
      <c r="DP7" s="38">
        <v>24.68</v>
      </c>
      <c r="DQ7" s="38">
        <v>24.68</v>
      </c>
      <c r="DR7" s="38">
        <v>21.36</v>
      </c>
      <c r="DS7" s="38">
        <v>23.6</v>
      </c>
      <c r="DT7" s="38">
        <v>0</v>
      </c>
      <c r="DU7" s="38">
        <v>0</v>
      </c>
      <c r="DV7" s="38">
        <v>0</v>
      </c>
      <c r="DW7" s="38">
        <v>0</v>
      </c>
      <c r="DX7" s="38">
        <v>0</v>
      </c>
      <c r="DY7" s="38">
        <v>0</v>
      </c>
      <c r="DZ7" s="38">
        <v>0</v>
      </c>
      <c r="EA7" s="38">
        <v>0.01</v>
      </c>
      <c r="EB7" s="38">
        <v>8.6199999999999992</v>
      </c>
      <c r="EC7" s="38">
        <v>0.01</v>
      </c>
      <c r="ED7" s="38">
        <v>0.01</v>
      </c>
      <c r="EE7" s="38">
        <v>0</v>
      </c>
      <c r="EF7" s="38">
        <v>0</v>
      </c>
      <c r="EG7" s="38">
        <v>0</v>
      </c>
      <c r="EH7" s="38">
        <v>0</v>
      </c>
      <c r="EI7" s="38">
        <v>0</v>
      </c>
      <c r="EJ7" s="38">
        <v>0.09</v>
      </c>
      <c r="EK7" s="38">
        <v>0.09</v>
      </c>
      <c r="EL7" s="38">
        <v>0.13</v>
      </c>
      <c r="EM7" s="38">
        <v>0.36</v>
      </c>
      <c r="EN7" s="38">
        <v>0.39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林　紗代</cp:lastModifiedBy>
  <cp:lastPrinted>2022-01-25T01:50:22Z</cp:lastPrinted>
  <dcterms:created xsi:type="dcterms:W3CDTF">2021-12-03T07:27:39Z</dcterms:created>
  <dcterms:modified xsi:type="dcterms:W3CDTF">2022-01-27T00:18:49Z</dcterms:modified>
  <cp:category/>
</cp:coreProperties>
</file>