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1松山市\01松山市（法非適用　駐車場事業）\"/>
    </mc:Choice>
  </mc:AlternateContent>
  <workbookProtection workbookAlgorithmName="SHA-512" workbookHashValue="JfgMDw14MBRQafDTgGPv9qJaYESpJ4sE+cF8vEISEPP8UF8w2cks6s99f6SyNMM6ZIvo6JlM83owj1lYP975cg==" workbookSaltValue="AIDjDb240IbHVqN0jWZskg==" workbookSpinCount="100000" lockStructure="1"/>
  <bookViews>
    <workbookView xWindow="-120" yWindow="-120" windowWidth="20730" windowHeight="111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LH31" i="4" s="1"/>
  <c r="DM7" i="5"/>
  <c r="KO31" i="4" s="1"/>
  <c r="DL7" i="5"/>
  <c r="DK7" i="5"/>
  <c r="DI7" i="5"/>
  <c r="DH7" i="5"/>
  <c r="LT78" i="4" s="1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BR7" i="5"/>
  <c r="JV52" i="4" s="1"/>
  <c r="BQ7" i="5"/>
  <c r="JC52" i="4" s="1"/>
  <c r="BO7" i="5"/>
  <c r="BN7" i="5"/>
  <c r="BM7" i="5"/>
  <c r="BL7" i="5"/>
  <c r="FE53" i="4" s="1"/>
  <c r="BK7" i="5"/>
  <c r="BJ7" i="5"/>
  <c r="BI7" i="5"/>
  <c r="GQ52" i="4" s="1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HJ52" i="4"/>
  <c r="FE52" i="4"/>
  <c r="EL52" i="4"/>
  <c r="BZ52" i="4"/>
  <c r="BG52" i="4"/>
  <c r="AN52" i="4"/>
  <c r="MA32" i="4"/>
  <c r="LH32" i="4"/>
  <c r="KO32" i="4"/>
  <c r="JC32" i="4"/>
  <c r="HJ32" i="4"/>
  <c r="GQ32" i="4"/>
  <c r="EL32" i="4"/>
  <c r="BG32" i="4"/>
  <c r="AN32" i="4"/>
  <c r="U32" i="4"/>
  <c r="MA31" i="4"/>
  <c r="JV31" i="4"/>
  <c r="JC31" i="4"/>
  <c r="HJ31" i="4"/>
  <c r="GQ31" i="4"/>
  <c r="FE31" i="4"/>
  <c r="EL31" i="4"/>
  <c r="CS31" i="4"/>
  <c r="BZ31" i="4"/>
  <c r="BG31" i="4"/>
  <c r="LJ10" i="4"/>
  <c r="JQ10" i="4"/>
  <c r="HX10" i="4"/>
  <c r="DU10" i="4"/>
  <c r="B10" i="4"/>
  <c r="JQ8" i="4"/>
  <c r="HX8" i="4"/>
  <c r="FJ8" i="4"/>
  <c r="DU8" i="4"/>
  <c r="CF8" i="4"/>
  <c r="AQ8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GQ30" i="4"/>
  <c r="LT76" i="4"/>
  <c r="GQ51" i="4"/>
  <c r="LH30" i="4"/>
  <c r="IE76" i="4"/>
  <c r="BZ51" i="4"/>
  <c r="BZ30" i="4"/>
  <c r="BG30" i="4"/>
  <c r="BG51" i="4"/>
  <c r="AV76" i="4"/>
  <c r="KO51" i="4"/>
  <c r="FX51" i="4"/>
  <c r="KO30" i="4"/>
  <c r="LE76" i="4"/>
  <c r="HP76" i="4"/>
  <c r="FX30" i="4"/>
  <c r="KP76" i="4"/>
  <c r="HA76" i="4"/>
  <c r="AN51" i="4"/>
  <c r="FE30" i="4"/>
  <c r="AG76" i="4"/>
  <c r="JV51" i="4"/>
  <c r="JV30" i="4"/>
  <c r="AN30" i="4"/>
  <c r="FE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<sst xmlns="http://schemas.openxmlformats.org/spreadsheetml/2006/main" count="280" uniqueCount="136">
  <si>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</si>
  <si>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</si>
  <si>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</si>
  <si>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</si>
  <si>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</si>
  <si>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</si>
  <si>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</si>
  <si>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</si>
  <si>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</si>
  <si>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</si>
  <si>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</si>
  <si>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</si>
  <si>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</si>
  <si>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</si>
  <si>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</si>
  <si>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</si>
  <si>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</si>
  <si>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</si>
  <si>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</si>
  <si>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</si>
  <si>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</si>
  <si>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</si>
  <si>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</si>
  <si>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</si>
  <si>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</si>
  <si>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</si>
  <si>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</si>
  <si>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</si>
  <si>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</si>
  <si>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</si>
  <si>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</si>
  <si>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</si>
  <si>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</si>
  <si>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</si>
  <si>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</si>
  <si>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</si>
  <si>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</si>
  <si>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</si>
  <si>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</si>
  <si>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</si>
  <si>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</si>
  <si>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</si>
  <si>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</si>
  <si>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</si>
  <si>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</si>
  <si>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</si>
  <si>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</si>
  <si>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</si>
  <si>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</si>
  <si>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</si>
  <si>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</si>
  <si>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</si>
  <si>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</si>
  <si>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</si>
  <si>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</si>
  <si>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</si>
  <si>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</si>
  <si>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</si>
  <si>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</si>
  <si>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</si>
  <si>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</si>
  <si>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</si>
  <si>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</si>
  <si>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</si>
  <si>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</si>
  <si>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</si>
  <si>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</si>
  <si>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</si>
  <si>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</si>
  <si>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</si>
  <si>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</si>
  <si>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</si>
  <si>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</si>
  <si>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</si>
  <si>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</si>
  <si>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</si>
  <si>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</si>
  <si>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</si>
  <si>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</si>
  <si>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</si>
  <si>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</si>
  <si>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</si>
  <si>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</si>
  <si>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</si>
  <si>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</si>
  <si>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</si>
  <si>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</si>
  <si>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</si>
  <si>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</si>
  <si>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</si>
  <si>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</si>
  <si>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</si>
  <si>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</si>
  <si>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</si>
  <si>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</si>
  <si>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</si>
  <si>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</si>
  <si>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</si>
  <si>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</si>
  <si>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</si>
  <si>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</si>
  <si>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</si>
  <si>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</si>
  <si>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当該値(N)</t>
    <phoneticPr fontId="5"/>
  </si>
  <si>
    <t>当該値(N-3)</t>
    <phoneticPr fontId="5"/>
  </si>
  <si>
    <t>当該値(N-2)</t>
    <phoneticPr fontId="5"/>
  </si>
  <si>
    <t>当該値(N-3)</t>
    <phoneticPr fontId="5"/>
  </si>
  <si>
    <t>当該値(N-4)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</si>
  <si>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</si>
  <si>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</si>
  <si>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</si>
  <si>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</si>
  <si>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</si>
  <si>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</si>
  <si>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</si>
  <si>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</si>
  <si>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</si>
  <si>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</si>
  <si>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</si>
  <si>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</si>
  <si>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</si>
  <si>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</si>
  <si>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</si>
  <si>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</si>
  <si>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</si>
  <si>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</si>
  <si>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</si>
  <si>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</si>
  <si>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</si>
  <si>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</si>
  <si>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</si>
  <si>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</si>
  <si>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</si>
  <si>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 xml:space="preserve"> 指定管理者と協力しながら、継続的な利用者の確保及び維持管理に努めていく必要がある。</t>
    <phoneticPr fontId="5"/>
  </si>
  <si>
    <t>　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今後も、指定管理者と協力し、収益確保を継続するための検討をしていく。</t>
    <rPh sb="104" eb="106">
      <t>カクホ</t>
    </rPh>
    <rPh sb="107" eb="109">
      <t>ケイゾク</t>
    </rPh>
    <phoneticPr fontId="5"/>
  </si>
  <si>
    <t xml:space="preserve"> 当駐車場は定期のみの駐車場であり、稼働率は算定していない。今後も指定管理者と協力しながら、継続的な利用者の確保に努めていく必要がある。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</si>
</sst>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1631.9</c:v>
                </c:pt>
                <c:pt idx="1">
                  <c:v>164.4</c:v>
                </c:pt>
                <c:pt idx="2">
                  <c:v>165.7</c:v>
                </c:pt>
                <c:pt idx="3">
                  <c:v>171.2</c:v>
                </c:pt>
                <c:pt idx="4">
                  <c:v>156.6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4A5-9B22-BEA5992AD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A-44A5-9B22-BEA5992AD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8-4936-9760-34B8EC8D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8-4936-9760-34B8EC8D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1C6-43E7-BE90-0FF29054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6-43E7-BE90-0FF29054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31D-4ED6-91D5-0E04AB028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D-4ED6-91D5-0E04AB028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6-4F59-BB0D-E0C86642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6-4F59-BB0D-E0C86642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1-469C-89CF-2CE44845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1-469C-89CF-2CE44845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A-410E-BAE9-7CFE14C6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A-410E-BAE9-7CFE14C6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93.9</c:v>
                </c:pt>
                <c:pt idx="1">
                  <c:v>39.200000000000003</c:v>
                </c:pt>
                <c:pt idx="2">
                  <c:v>39.6</c:v>
                </c:pt>
                <c:pt idx="3">
                  <c:v>41.6</c:v>
                </c:pt>
                <c:pt idx="4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1-41AD-B812-87CA5B54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1-41AD-B812-87CA5B54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720</c:v>
                </c:pt>
                <c:pt idx="1">
                  <c:v>801</c:v>
                </c:pt>
                <c:pt idx="2">
                  <c:v>790</c:v>
                </c:pt>
                <c:pt idx="3">
                  <c:v>797</c:v>
                </c:pt>
                <c:pt idx="4">
                  <c:v>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8-40D2-B4A5-5648D160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8-40D2-B4A5-5648D160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15" sqref="ND15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高架下駐車場（中村）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606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123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36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1631.9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164.4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165.7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171.2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156.6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413.9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263.7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509.7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1492.8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3199.2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0.5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0.8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5.9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172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170.6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171.8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169.4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128.5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93.9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39.200000000000003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39.6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41.6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36.1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720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801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790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797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769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93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37.4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28.9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35.700000000000003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-52.1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9208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8524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6653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6991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1045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33.200000000000003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21.3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18.2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764.6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FYJAlB22aycEpcBSGCey++o9k2S6XDyLMgkuPVJdHj2YM5STKT1/A29ewm78OM8msGpSFDA6RM4KOQ+CfAGxg==" saltValue="v6yg9FIQ0NRmP2ZKID8CW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101</v>
      </c>
      <c r="AM5" s="59" t="s">
        <v>92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104</v>
      </c>
      <c r="BH5" s="59" t="s">
        <v>91</v>
      </c>
      <c r="BI5" s="59" t="s">
        <v>92</v>
      </c>
      <c r="BJ5" s="59" t="s">
        <v>103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100</v>
      </c>
      <c r="BS5" s="59" t="s">
        <v>105</v>
      </c>
      <c r="BT5" s="59" t="s">
        <v>92</v>
      </c>
      <c r="BU5" s="59" t="s">
        <v>102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106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100</v>
      </c>
      <c r="CQ5" s="59" t="s">
        <v>91</v>
      </c>
      <c r="CR5" s="59" t="s">
        <v>92</v>
      </c>
      <c r="CS5" s="59" t="s">
        <v>103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107</v>
      </c>
      <c r="DA5" s="59" t="s">
        <v>106</v>
      </c>
      <c r="DB5" s="59" t="s">
        <v>101</v>
      </c>
      <c r="DC5" s="59" t="s">
        <v>92</v>
      </c>
      <c r="DD5" s="59" t="s">
        <v>103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107</v>
      </c>
      <c r="DL5" s="59" t="s">
        <v>100</v>
      </c>
      <c r="DM5" s="59" t="s">
        <v>108</v>
      </c>
      <c r="DN5" s="59" t="s">
        <v>109</v>
      </c>
      <c r="DO5" s="59" t="s">
        <v>103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110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7</v>
      </c>
      <c r="H6" s="60" t="str">
        <f>SUBSTITUTE(H8,"　","")</f>
        <v>愛媛県松山市</v>
      </c>
      <c r="I6" s="60" t="str">
        <f t="shared" si="1"/>
        <v>高架下駐車場（中村）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36</v>
      </c>
      <c r="S6" s="62" t="str">
        <f t="shared" si="1"/>
        <v>無</v>
      </c>
      <c r="T6" s="62" t="str">
        <f t="shared" si="1"/>
        <v>無</v>
      </c>
      <c r="U6" s="63">
        <f t="shared" si="1"/>
        <v>606</v>
      </c>
      <c r="V6" s="63">
        <f t="shared" si="1"/>
        <v>18</v>
      </c>
      <c r="W6" s="63">
        <f t="shared" si="1"/>
        <v>0</v>
      </c>
      <c r="X6" s="62" t="str">
        <f t="shared" si="1"/>
        <v>利用料金制</v>
      </c>
      <c r="Y6" s="64">
        <f>IF(Y8="-",NA(),Y8)</f>
        <v>1631.9</v>
      </c>
      <c r="Z6" s="64">
        <f t="shared" ref="Z6:AH6" si="2">IF(Z8="-",NA(),Z8)</f>
        <v>164.4</v>
      </c>
      <c r="AA6" s="64">
        <f t="shared" si="2"/>
        <v>165.7</v>
      </c>
      <c r="AB6" s="64">
        <f t="shared" si="2"/>
        <v>171.2</v>
      </c>
      <c r="AC6" s="64">
        <f t="shared" si="2"/>
        <v>156.6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93.9</v>
      </c>
      <c r="BG6" s="64">
        <f t="shared" ref="BG6:BO6" si="5">IF(BG8="-",NA(),BG8)</f>
        <v>39.200000000000003</v>
      </c>
      <c r="BH6" s="64">
        <f t="shared" si="5"/>
        <v>39.6</v>
      </c>
      <c r="BI6" s="64">
        <f t="shared" si="5"/>
        <v>41.6</v>
      </c>
      <c r="BJ6" s="64">
        <f t="shared" si="5"/>
        <v>36.1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720</v>
      </c>
      <c r="BR6" s="65">
        <f t="shared" ref="BR6:BZ6" si="6">IF(BR8="-",NA(),BR8)</f>
        <v>801</v>
      </c>
      <c r="BS6" s="65">
        <f t="shared" si="6"/>
        <v>790</v>
      </c>
      <c r="BT6" s="65">
        <f t="shared" si="6"/>
        <v>797</v>
      </c>
      <c r="BU6" s="65">
        <f t="shared" si="6"/>
        <v>769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111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113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7</v>
      </c>
      <c r="H7" s="60" t="str">
        <f t="shared" si="10"/>
        <v>愛媛県　松山市</v>
      </c>
      <c r="I7" s="60" t="str">
        <f t="shared" si="10"/>
        <v>高架下駐車場（中村）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36</v>
      </c>
      <c r="S7" s="62" t="str">
        <f t="shared" si="10"/>
        <v>無</v>
      </c>
      <c r="T7" s="62" t="str">
        <f t="shared" si="10"/>
        <v>無</v>
      </c>
      <c r="U7" s="63">
        <f t="shared" si="10"/>
        <v>606</v>
      </c>
      <c r="V7" s="63">
        <f t="shared" si="10"/>
        <v>18</v>
      </c>
      <c r="W7" s="63">
        <f t="shared" si="10"/>
        <v>0</v>
      </c>
      <c r="X7" s="62" t="str">
        <f t="shared" si="10"/>
        <v>利用料金制</v>
      </c>
      <c r="Y7" s="64">
        <f>Y8</f>
        <v>1631.9</v>
      </c>
      <c r="Z7" s="64">
        <f t="shared" ref="Z7:AH7" si="11">Z8</f>
        <v>164.4</v>
      </c>
      <c r="AA7" s="64">
        <f t="shared" si="11"/>
        <v>165.7</v>
      </c>
      <c r="AB7" s="64">
        <f t="shared" si="11"/>
        <v>171.2</v>
      </c>
      <c r="AC7" s="64">
        <f t="shared" si="11"/>
        <v>156.6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93.9</v>
      </c>
      <c r="BG7" s="64">
        <f t="shared" ref="BG7:BO7" si="14">BG8</f>
        <v>39.200000000000003</v>
      </c>
      <c r="BH7" s="64">
        <f t="shared" si="14"/>
        <v>39.6</v>
      </c>
      <c r="BI7" s="64">
        <f t="shared" si="14"/>
        <v>41.6</v>
      </c>
      <c r="BJ7" s="64">
        <f t="shared" si="14"/>
        <v>36.1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720</v>
      </c>
      <c r="BR7" s="65">
        <f t="shared" ref="BR7:BZ7" si="15">BR8</f>
        <v>801</v>
      </c>
      <c r="BS7" s="65">
        <f t="shared" si="15"/>
        <v>790</v>
      </c>
      <c r="BT7" s="65">
        <f t="shared" si="15"/>
        <v>797</v>
      </c>
      <c r="BU7" s="65">
        <f t="shared" si="15"/>
        <v>769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114</v>
      </c>
      <c r="CC7" s="64" t="s">
        <v>114</v>
      </c>
      <c r="CD7" s="64" t="s">
        <v>114</v>
      </c>
      <c r="CE7" s="64" t="s">
        <v>114</v>
      </c>
      <c r="CF7" s="64" t="s">
        <v>114</v>
      </c>
      <c r="CG7" s="64" t="s">
        <v>114</v>
      </c>
      <c r="CH7" s="64" t="s">
        <v>114</v>
      </c>
      <c r="CI7" s="64" t="s">
        <v>114</v>
      </c>
      <c r="CJ7" s="64" t="s">
        <v>114</v>
      </c>
      <c r="CK7" s="64" t="s">
        <v>111</v>
      </c>
      <c r="CL7" s="61"/>
      <c r="CM7" s="63">
        <f>CM8</f>
        <v>0</v>
      </c>
      <c r="CN7" s="63">
        <f>CN8</f>
        <v>0</v>
      </c>
      <c r="CO7" s="64" t="s">
        <v>114</v>
      </c>
      <c r="CP7" s="64" t="s">
        <v>114</v>
      </c>
      <c r="CQ7" s="64" t="s">
        <v>114</v>
      </c>
      <c r="CR7" s="64" t="s">
        <v>114</v>
      </c>
      <c r="CS7" s="64" t="s">
        <v>114</v>
      </c>
      <c r="CT7" s="64" t="s">
        <v>114</v>
      </c>
      <c r="CU7" s="64" t="s">
        <v>114</v>
      </c>
      <c r="CV7" s="64" t="s">
        <v>114</v>
      </c>
      <c r="CW7" s="64" t="s">
        <v>114</v>
      </c>
      <c r="CX7" s="64" t="s">
        <v>111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7</v>
      </c>
      <c r="H8" s="67" t="s">
        <v>115</v>
      </c>
      <c r="I8" s="67" t="s">
        <v>116</v>
      </c>
      <c r="J8" s="67" t="s">
        <v>117</v>
      </c>
      <c r="K8" s="67" t="s">
        <v>118</v>
      </c>
      <c r="L8" s="67" t="s">
        <v>119</v>
      </c>
      <c r="M8" s="67" t="s">
        <v>120</v>
      </c>
      <c r="N8" s="67" t="s">
        <v>121</v>
      </c>
      <c r="O8" s="68" t="s">
        <v>122</v>
      </c>
      <c r="P8" s="69" t="s">
        <v>123</v>
      </c>
      <c r="Q8" s="69" t="s">
        <v>124</v>
      </c>
      <c r="R8" s="70">
        <v>36</v>
      </c>
      <c r="S8" s="69" t="s">
        <v>125</v>
      </c>
      <c r="T8" s="69" t="s">
        <v>125</v>
      </c>
      <c r="U8" s="70">
        <v>606</v>
      </c>
      <c r="V8" s="70">
        <v>18</v>
      </c>
      <c r="W8" s="70">
        <v>0</v>
      </c>
      <c r="X8" s="69" t="s">
        <v>126</v>
      </c>
      <c r="Y8" s="71">
        <v>1631.9</v>
      </c>
      <c r="Z8" s="71">
        <v>164.4</v>
      </c>
      <c r="AA8" s="71">
        <v>165.7</v>
      </c>
      <c r="AB8" s="71">
        <v>171.2</v>
      </c>
      <c r="AC8" s="71">
        <v>156.6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 t="s">
        <v>119</v>
      </c>
      <c r="AV8" s="72" t="s">
        <v>119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93.9</v>
      </c>
      <c r="BG8" s="71">
        <v>39.200000000000003</v>
      </c>
      <c r="BH8" s="71">
        <v>39.6</v>
      </c>
      <c r="BI8" s="71">
        <v>41.6</v>
      </c>
      <c r="BJ8" s="71">
        <v>36.1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720</v>
      </c>
      <c r="BR8" s="72">
        <v>801</v>
      </c>
      <c r="BS8" s="72">
        <v>790</v>
      </c>
      <c r="BT8" s="73">
        <v>797</v>
      </c>
      <c r="BU8" s="73">
        <v>769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119</v>
      </c>
      <c r="CC8" s="71" t="s">
        <v>119</v>
      </c>
      <c r="CD8" s="71" t="s">
        <v>119</v>
      </c>
      <c r="CE8" s="71" t="s">
        <v>119</v>
      </c>
      <c r="CF8" s="71" t="s">
        <v>119</v>
      </c>
      <c r="CG8" s="71" t="s">
        <v>119</v>
      </c>
      <c r="CH8" s="71" t="s">
        <v>119</v>
      </c>
      <c r="CI8" s="71" t="s">
        <v>119</v>
      </c>
      <c r="CJ8" s="71" t="s">
        <v>119</v>
      </c>
      <c r="CK8" s="71" t="s">
        <v>119</v>
      </c>
      <c r="CL8" s="68" t="s">
        <v>119</v>
      </c>
      <c r="CM8" s="70">
        <v>0</v>
      </c>
      <c r="CN8" s="70">
        <v>0</v>
      </c>
      <c r="CO8" s="71" t="s">
        <v>119</v>
      </c>
      <c r="CP8" s="71" t="s">
        <v>119</v>
      </c>
      <c r="CQ8" s="71" t="s">
        <v>119</v>
      </c>
      <c r="CR8" s="71" t="s">
        <v>119</v>
      </c>
      <c r="CS8" s="71" t="s">
        <v>119</v>
      </c>
      <c r="CT8" s="71" t="s">
        <v>119</v>
      </c>
      <c r="CU8" s="71" t="s">
        <v>119</v>
      </c>
      <c r="CV8" s="71" t="s">
        <v>119</v>
      </c>
      <c r="CW8" s="71" t="s">
        <v>119</v>
      </c>
      <c r="CX8" s="71" t="s">
        <v>119</v>
      </c>
      <c r="CY8" s="68" t="s">
        <v>119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2022-02-08T00:32:19Z</cp:lastPrinted>
  <dcterms:created xsi:type="dcterms:W3CDTF">2021-12-17T06:07:58Z</dcterms:created>
  <dcterms:modified xsi:type="dcterms:W3CDTF">2022-02-08T00:32:44Z</dcterms:modified>
  <cp:category/>
</cp:coreProperties>
</file>