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mv2fs1\財政課\財政課\zaiseika\■決算係\03経営比較分析表・財政状況資料集\R02年度\02_経営比較分析表\提出用\"/>
    </mc:Choice>
  </mc:AlternateContent>
  <workbookProtection workbookAlgorithmName="SHA-512" workbookHashValue="i29m2e3GEXiN9+gTchvBjVN4SD/+zcSeWeCFUTKYup6LmGiKtYf01iIfoEV6jY95Gf1NpBCSFlw39Hxmdlx/sw==" workbookSaltValue="5TXbtxYv0wO7N/VheKjNoQ=="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<sst xmlns="http://schemas.openxmlformats.org/spreadsheetml/2006/main" count="228" uniqueCount="115">
  <si>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</si>
  <si>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</si>
  <si>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</si>
  <si>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</si>
  <si>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</si>
  <si>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</si>
  <si>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</si>
  <si>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</si>
  <si>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</si>
  <si>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</si>
  <si>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</si>
  <si>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</si>
  <si>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</si>
  <si>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</si>
  <si>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</si>
  <si>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</si>
  <si>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</si>
  <si>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</si>
  <si>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</si>
  <si>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</si>
  <si>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</si>
  <si>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</si>
  <si>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</si>
  <si>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</si>
  <si>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</si>
  <si>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</si>
  <si>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</si>
  <si>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</si>
  <si>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</si>
  <si>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</si>
  <si>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</si>
  <si>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</si>
  <si>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</si>
  <si>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</si>
  <si>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</si>
  <si>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</si>
  <si>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</si>
  <si>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</si>
  <si>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</si>
  <si>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</si>
  <si>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</si>
  <si>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</si>
  <si>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</si>
  <si>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</si>
  <si>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</si>
  <si>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</si>
  <si>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</si>
  <si>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</si>
  <si>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</si>
  <si>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</si>
  <si>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</si>
  <si>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</si>
  <si>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</si>
  <si>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</si>
  <si>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</si>
  <si>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</si>
  <si>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</si>
  <si>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</si>
  <si>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</si>
  <si>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</si>
  <si>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</si>
  <si>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</si>
  <si>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</si>
  <si>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</si>
  <si>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</si>
  <si>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</si>
  <si>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</si>
  <si>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</si>
  <si>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</si>
  <si>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</si>
  <si>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</si>
  <si>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</si>
  <si>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</si>
  <si>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</si>
  <si>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</si>
  <si>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</si>
  <si>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</si>
  <si>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</si>
  <si>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</si>
  <si>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</si>
  <si>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</si>
  <si>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</si>
  <si>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</si>
  <si>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</si>
  <si>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</si>
  <si>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</si>
  <si>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</si>
  <si>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</si>
  <si>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</si>
  <si>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</si>
  <si>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</si>
  <si>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</si>
  <si>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</si>
  <si>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今治市</t>
  </si>
  <si>
    <t>法適用</t>
  </si>
  <si>
    <t>水道事業</t>
  </si>
  <si>
    <t>末端給水事業</t>
  </si>
  <si>
    <t>A2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</si>
  <si>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</si>
  <si>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</si>
  <si>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</si>
  <si>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</si>
  <si>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</si>
  <si>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</si>
  <si>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</si>
  <si>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</si>
  <si>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</si>
  <si>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</si>
  <si>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</si>
  <si>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</si>
  <si>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</si>
  <si>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</si>
  <si>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合併算定替え期間終了に伴い、島嶼部への高料金対策繰入がなくなったため、他会計補助金は73,090千円（前年度対比28.3％）減少。鉛管切替工事の増に伴う給水費の増を要因とした経常費用の増もあり、①経常収支比率は減少した。令和元年度は8.3％の料金改定を実施し、⑤料金回収率が大きく上昇したものの、水需要の減に伴い2年度は減少。有収水量の減、経常費用の増により⑥給水原価は高くなっている。未収収益（流動資産）、未払費用（流動負債）ともに前年度より増加したものの、負債の増加率がより大きかったため、③流動比率は少し低下。基幹浄水場整備事業に対する借入の増額により、④企業債残高対給水収益比率は増加。借入のピークは、令和3年度になる見込み。令和元年度は旧市内の広範囲で基幹管路から水垢・鉄錆が剥がれ落ちることによる「にごり」が発生し、都度管洗浄・使用者に対する使用料減免対応を実施したため⑦施設使用率は上がったものの、⑧有収率は低下。令和2年度に於いては、菊間地区で大規模漏水が発生し、菊間地区の有収率が前年度より7.8％低下したため、例年93％台を推移していた市全体での有収率に届かなかった。</t>
    <rPh sb="1" eb="3">
      <t>ガッペイ</t>
    </rPh>
    <rPh sb="3" eb="5">
      <t>サンテイ</t>
    </rPh>
    <rPh sb="5" eb="6">
      <t>ガ</t>
    </rPh>
    <rPh sb="7" eb="9">
      <t>キカン</t>
    </rPh>
    <rPh sb="9" eb="11">
      <t>シュウリョウ</t>
    </rPh>
    <rPh sb="12" eb="13">
      <t>トモナ</t>
    </rPh>
    <rPh sb="15" eb="18">
      <t>トウショブ</t>
    </rPh>
    <rPh sb="20" eb="23">
      <t>コウリョウキン</t>
    </rPh>
    <rPh sb="23" eb="25">
      <t>タイサク</t>
    </rPh>
    <rPh sb="25" eb="27">
      <t>クリイレ</t>
    </rPh>
    <rPh sb="111" eb="113">
      <t>レイワ</t>
    </rPh>
    <rPh sb="113" eb="115">
      <t>ガンネン</t>
    </rPh>
    <rPh sb="115" eb="116">
      <t>ド</t>
    </rPh>
    <rPh sb="122" eb="124">
      <t>リョウキン</t>
    </rPh>
    <rPh sb="124" eb="126">
      <t>カイテイ</t>
    </rPh>
    <rPh sb="127" eb="129">
      <t>ジッシ</t>
    </rPh>
    <rPh sb="132" eb="134">
      <t>リョウキン</t>
    </rPh>
    <rPh sb="134" eb="137">
      <t>カイシュウリツ</t>
    </rPh>
    <rPh sb="138" eb="139">
      <t>オオ</t>
    </rPh>
    <rPh sb="141" eb="143">
      <t>ジョウショウ</t>
    </rPh>
    <rPh sb="149" eb="150">
      <t>ミズ</t>
    </rPh>
    <rPh sb="150" eb="152">
      <t>ジュヨウ</t>
    </rPh>
    <rPh sb="153" eb="154">
      <t>ゲン</t>
    </rPh>
    <rPh sb="155" eb="156">
      <t>トモナ</t>
    </rPh>
    <rPh sb="158" eb="160">
      <t>ネンド</t>
    </rPh>
    <rPh sb="161" eb="163">
      <t>ゲンショウ</t>
    </rPh>
    <rPh sb="181" eb="183">
      <t>キュウスイ</t>
    </rPh>
    <rPh sb="183" eb="185">
      <t>ゲンカ</t>
    </rPh>
    <rPh sb="186" eb="187">
      <t>タカ</t>
    </rPh>
    <rPh sb="199" eb="201">
      <t>リュウドウ</t>
    </rPh>
    <rPh sb="201" eb="203">
      <t>シサン</t>
    </rPh>
    <rPh sb="218" eb="221">
      <t>ゼンネンド</t>
    </rPh>
    <rPh sb="223" eb="225">
      <t>ゾウカ</t>
    </rPh>
    <rPh sb="231" eb="233">
      <t>フサイ</t>
    </rPh>
    <rPh sb="234" eb="237">
      <t>ゾウカリツ</t>
    </rPh>
    <rPh sb="240" eb="241">
      <t>オオ</t>
    </rPh>
    <rPh sb="254" eb="255">
      <t>スコ</t>
    </rPh>
    <rPh sb="256" eb="258">
      <t>テイカ</t>
    </rPh>
    <rPh sb="259" eb="261">
      <t>キカン</t>
    </rPh>
    <rPh sb="261" eb="264">
      <t>ジョウスイジョウ</t>
    </rPh>
    <rPh sb="264" eb="268">
      <t>セイビジギョウ</t>
    </rPh>
    <rPh sb="269" eb="270">
      <t>タイ</t>
    </rPh>
    <rPh sb="272" eb="274">
      <t>カリイレ</t>
    </rPh>
    <rPh sb="275" eb="277">
      <t>ゾウガク</t>
    </rPh>
    <rPh sb="282" eb="285">
      <t>キギョウサイ</t>
    </rPh>
    <rPh sb="285" eb="287">
      <t>ザンダカ</t>
    </rPh>
    <rPh sb="287" eb="288">
      <t>タイ</t>
    </rPh>
    <rPh sb="288" eb="290">
      <t>キュウスイ</t>
    </rPh>
    <rPh sb="290" eb="292">
      <t>シュウエキ</t>
    </rPh>
    <rPh sb="292" eb="294">
      <t>ヒリツ</t>
    </rPh>
    <rPh sb="295" eb="297">
      <t>ゾウカ</t>
    </rPh>
    <rPh sb="298" eb="300">
      <t>カリイレ</t>
    </rPh>
    <rPh sb="306" eb="308">
      <t>レイワ</t>
    </rPh>
    <rPh sb="309" eb="311">
      <t>ネンド</t>
    </rPh>
    <rPh sb="314" eb="316">
      <t>ミコ</t>
    </rPh>
    <rPh sb="318" eb="320">
      <t>レイワ</t>
    </rPh>
    <rPh sb="324" eb="325">
      <t>キュウ</t>
    </rPh>
    <rPh sb="325" eb="327">
      <t>シナイ</t>
    </rPh>
    <rPh sb="328" eb="331">
      <t>コウハンイ</t>
    </rPh>
    <rPh sb="332" eb="334">
      <t>キカン</t>
    </rPh>
    <rPh sb="334" eb="336">
      <t>カンロ</t>
    </rPh>
    <rPh sb="338" eb="339">
      <t>ミズ</t>
    </rPh>
    <rPh sb="339" eb="340">
      <t>アカ</t>
    </rPh>
    <rPh sb="341" eb="343">
      <t>テツサビ</t>
    </rPh>
    <rPh sb="344" eb="345">
      <t>ハ</t>
    </rPh>
    <rPh sb="347" eb="348">
      <t>オ</t>
    </rPh>
    <rPh sb="361" eb="363">
      <t>ハッセイ</t>
    </rPh>
    <rPh sb="365" eb="367">
      <t>ツド</t>
    </rPh>
    <rPh sb="367" eb="368">
      <t>カン</t>
    </rPh>
    <rPh sb="368" eb="370">
      <t>センジョウ</t>
    </rPh>
    <rPh sb="371" eb="374">
      <t>シヨウシャ</t>
    </rPh>
    <rPh sb="375" eb="376">
      <t>タイ</t>
    </rPh>
    <rPh sb="378" eb="381">
      <t>シヨウリョウ</t>
    </rPh>
    <rPh sb="381" eb="383">
      <t>ゲンメン</t>
    </rPh>
    <rPh sb="383" eb="385">
      <t>タイオウ</t>
    </rPh>
    <rPh sb="386" eb="388">
      <t>ジッシ</t>
    </rPh>
    <rPh sb="393" eb="395">
      <t>シセツ</t>
    </rPh>
    <rPh sb="395" eb="397">
      <t>シヨウ</t>
    </rPh>
    <rPh sb="397" eb="398">
      <t>リツ</t>
    </rPh>
    <rPh sb="399" eb="400">
      <t>ア</t>
    </rPh>
    <rPh sb="408" eb="410">
      <t>ユウシュウ</t>
    </rPh>
    <rPh sb="410" eb="411">
      <t>リツ</t>
    </rPh>
    <rPh sb="412" eb="414">
      <t>テイカ</t>
    </rPh>
    <rPh sb="415" eb="417">
      <t>レイワ</t>
    </rPh>
    <rPh sb="418" eb="420">
      <t>ネンド</t>
    </rPh>
    <rPh sb="421" eb="422">
      <t>オ</t>
    </rPh>
    <rPh sb="426" eb="430">
      <t>キクマチク</t>
    </rPh>
    <rPh sb="431" eb="434">
      <t>ダイキボ</t>
    </rPh>
    <rPh sb="434" eb="436">
      <t>ロウスイ</t>
    </rPh>
    <rPh sb="437" eb="439">
      <t>ハッセイ</t>
    </rPh>
    <rPh sb="441" eb="443">
      <t>キクマ</t>
    </rPh>
    <rPh sb="443" eb="445">
      <t>チク</t>
    </rPh>
    <rPh sb="446" eb="449">
      <t>ユウシュウリツ</t>
    </rPh>
    <rPh sb="450" eb="453">
      <t>ゼンネンド</t>
    </rPh>
    <rPh sb="459" eb="461">
      <t>テイカ</t>
    </rPh>
    <rPh sb="466" eb="468">
      <t>レイネン</t>
    </rPh>
    <rPh sb="471" eb="472">
      <t>ダイ</t>
    </rPh>
    <rPh sb="473" eb="475">
      <t>スイイ</t>
    </rPh>
    <rPh sb="479" eb="480">
      <t>シ</t>
    </rPh>
    <rPh sb="480" eb="482">
      <t>ゼンタイ</t>
    </rPh>
    <rPh sb="484" eb="487">
      <t>ユウシュウリツ</t>
    </rPh>
    <rPh sb="488" eb="489">
      <t>トド</t>
    </rPh>
    <phoneticPr fontId="4"/>
  </si>
  <si>
    <t>　本市では平成25年度にアセットマネジメント計画を策定。水道料金の見直しに合せて計画の見直しも行い、将来の更新投資を検討している。令和2年度に於いて料金見直しとアセットの見直しを実施した。現在進めている基幹浄水場整備事業が令和3年度完了予定であり、事業完了後は既存施設の廃止により施設の更新率の大幅な上昇が期待できる。本市では施設の老朽化対策を優先的に実施しており、管路対策が後手へ回っているが、将来的には③管路更新率が1.6％（更新期間60年）以上となるよう工事を実施する必要がある。施設・管路の更新に合わせ耐震化率も向上させていく予定であり、高橋浄水場完成後、施設の耐震化率は大幅に上昇する見込。管路更新時には耐震管への布設替を行い、耐震化促進を図っているが、老朽管からの漏水対応が課題となっている。そのため、地域毎に漏水調査委託を実施し、漏水箇所の特定に尽力し、早期の修繕を目指している。令和2年度は今治・大西地区、菊間・玉川地区の漏水調査業務を委託。前者14件、後者31件の漏水発見成果を得た。</t>
    <rPh sb="65" eb="67">
      <t>レイワ</t>
    </rPh>
    <rPh sb="68" eb="70">
      <t>ネンド</t>
    </rPh>
    <rPh sb="71" eb="72">
      <t>オ</t>
    </rPh>
    <rPh sb="74" eb="76">
      <t>リョウキン</t>
    </rPh>
    <rPh sb="76" eb="78">
      <t>ミナオ</t>
    </rPh>
    <rPh sb="85" eb="87">
      <t>ミナオ</t>
    </rPh>
    <rPh sb="89" eb="91">
      <t>ジッシ</t>
    </rPh>
    <rPh sb="101" eb="103">
      <t>キカン</t>
    </rPh>
    <rPh sb="114" eb="115">
      <t>ネン</t>
    </rPh>
    <rPh sb="397" eb="399">
      <t>レイワ</t>
    </rPh>
    <rPh sb="400" eb="402">
      <t>ネンド</t>
    </rPh>
    <rPh sb="403" eb="405">
      <t>イマバリ</t>
    </rPh>
    <rPh sb="406" eb="408">
      <t>オオニシ</t>
    </rPh>
    <rPh sb="408" eb="410">
      <t>チク</t>
    </rPh>
    <rPh sb="411" eb="413">
      <t>キクマ</t>
    </rPh>
    <rPh sb="414" eb="416">
      <t>タマガワ</t>
    </rPh>
    <rPh sb="416" eb="418">
      <t>チク</t>
    </rPh>
    <rPh sb="419" eb="421">
      <t>ロウスイ</t>
    </rPh>
    <rPh sb="421" eb="423">
      <t>チョウサ</t>
    </rPh>
    <rPh sb="423" eb="425">
      <t>ギョウム</t>
    </rPh>
    <rPh sb="426" eb="428">
      <t>イタク</t>
    </rPh>
    <rPh sb="429" eb="431">
      <t>ゼンシャ</t>
    </rPh>
    <rPh sb="433" eb="434">
      <t>ケン</t>
    </rPh>
    <rPh sb="435" eb="437">
      <t>コウシャ</t>
    </rPh>
    <rPh sb="439" eb="440">
      <t>ケン</t>
    </rPh>
    <rPh sb="441" eb="443">
      <t>ロウスイ</t>
    </rPh>
    <rPh sb="443" eb="445">
      <t>ハッケン</t>
    </rPh>
    <rPh sb="445" eb="447">
      <t>セイカ</t>
    </rPh>
    <rPh sb="448" eb="449">
      <t>エ</t>
    </rPh>
    <phoneticPr fontId="4"/>
  </si>
  <si>
    <t>　平成28年度に策定した経営戦略を策定後5年を迎える令和3年度において、見直す予定。
　広域化パターンの検証とプラン策定に向けた「愛媛県水道広域化推進プラン検討委員会」は、新型コロナウイルスまん延防止のため、書面及びWeb開催となったが、令和2年度中2回の委員会（全体会）、2回の部会（東・中・南予ブロック毎に開催）を実施。令和4年度前半のプラン策定に向け、更なる協議を重ねていく予定である。</t>
    <rPh sb="1" eb="3">
      <t>ヘイセイ</t>
    </rPh>
    <rPh sb="5" eb="7">
      <t>ネンド</t>
    </rPh>
    <rPh sb="8" eb="10">
      <t>サクテイ</t>
    </rPh>
    <rPh sb="12" eb="16">
      <t>ケイエイセンリャク</t>
    </rPh>
    <rPh sb="17" eb="20">
      <t>サクテイゴ</t>
    </rPh>
    <rPh sb="21" eb="22">
      <t>ネン</t>
    </rPh>
    <rPh sb="23" eb="24">
      <t>ムカ</t>
    </rPh>
    <rPh sb="26" eb="28">
      <t>レイワ</t>
    </rPh>
    <rPh sb="29" eb="31">
      <t>ネンド</t>
    </rPh>
    <rPh sb="36" eb="38">
      <t>ミナオ</t>
    </rPh>
    <rPh sb="39" eb="41">
      <t>ヨテイ</t>
    </rPh>
    <rPh sb="44" eb="47">
      <t>コウイキカ</t>
    </rPh>
    <rPh sb="52" eb="54">
      <t>ケンショウ</t>
    </rPh>
    <rPh sb="58" eb="60">
      <t>サクテイ</t>
    </rPh>
    <rPh sb="61" eb="62">
      <t>ム</t>
    </rPh>
    <rPh sb="65" eb="68">
      <t>エヒメケン</t>
    </rPh>
    <rPh sb="86" eb="88">
      <t>シンガタ</t>
    </rPh>
    <rPh sb="97" eb="98">
      <t>エン</t>
    </rPh>
    <rPh sb="98" eb="100">
      <t>ボウシ</t>
    </rPh>
    <rPh sb="104" eb="106">
      <t>ショメン</t>
    </rPh>
    <rPh sb="106" eb="107">
      <t>オヨ</t>
    </rPh>
    <rPh sb="111" eb="113">
      <t>カイサイ</t>
    </rPh>
    <rPh sb="119" eb="121">
      <t>レイワ</t>
    </rPh>
    <rPh sb="122" eb="124">
      <t>ネンド</t>
    </rPh>
    <rPh sb="124" eb="125">
      <t>チュウ</t>
    </rPh>
    <rPh sb="126" eb="127">
      <t>カイ</t>
    </rPh>
    <rPh sb="128" eb="131">
      <t>イインカイ</t>
    </rPh>
    <rPh sb="132" eb="135">
      <t>ゼンタイカイ</t>
    </rPh>
    <rPh sb="138" eb="139">
      <t>カイ</t>
    </rPh>
    <rPh sb="140" eb="142">
      <t>ブカイ</t>
    </rPh>
    <rPh sb="143" eb="144">
      <t>ヒガシ</t>
    </rPh>
    <rPh sb="145" eb="146">
      <t>チュウ</t>
    </rPh>
    <rPh sb="147" eb="148">
      <t>ミナミ</t>
    </rPh>
    <rPh sb="148" eb="149">
      <t>ヨ</t>
    </rPh>
    <rPh sb="153" eb="154">
      <t>ゴト</t>
    </rPh>
    <rPh sb="155" eb="157">
      <t>カイサイ</t>
    </rPh>
    <rPh sb="159" eb="161">
      <t>ジッシ</t>
    </rPh>
    <rPh sb="162" eb="164">
      <t>レイワ</t>
    </rPh>
    <rPh sb="165" eb="167">
      <t>ネンド</t>
    </rPh>
    <rPh sb="167" eb="169">
      <t>ゼンハン</t>
    </rPh>
    <rPh sb="173" eb="175">
      <t>サクテイ</t>
    </rPh>
    <rPh sb="176" eb="177">
      <t>ム</t>
    </rPh>
    <rPh sb="179" eb="180">
      <t>サラ</t>
    </rPh>
    <rPh sb="182" eb="184">
      <t>キョウギ</t>
    </rPh>
    <rPh sb="185" eb="186">
      <t>カサ</t>
    </rPh>
    <rPh sb="190" eb="192">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</si>
</sst>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1.21</c:v>
                </c:pt>
                <c:pt idx="1">
                  <c:v>1.06</c:v>
                </c:pt>
                <c:pt idx="2">
                  <c:v>1.33</c:v>
                </c:pt>
                <c:pt idx="3">
                  <c:v>0.73</c:v>
                </c:pt>
                <c:pt idx="4">
                  <c:v>0.93</c:v>
                </c:pt>
              </c:numCache>
            </c:numRef>
          </c:val>
          <c:extLst>
            <c:ext xmlns:c16="http://schemas.microsoft.com/office/drawing/2014/chart" uri="{C3380CC4-5D6E-409C-BE32-E72D297353CC}">
              <c16:uniqueId val="{00000000-1A93-45C0-90C6-95E0425F887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0.65</c:v>
                </c:pt>
                <c:pt idx="2">
                  <c:v>0.7</c:v>
                </c:pt>
                <c:pt idx="3">
                  <c:v>0.72</c:v>
                </c:pt>
                <c:pt idx="4">
                  <c:v>0.69</c:v>
                </c:pt>
              </c:numCache>
            </c:numRef>
          </c:val>
          <c:smooth val="0"/>
          <c:extLst>
            <c:ext xmlns:c16="http://schemas.microsoft.com/office/drawing/2014/chart" uri="{C3380CC4-5D6E-409C-BE32-E72D297353CC}">
              <c16:uniqueId val="{00000001-1A93-45C0-90C6-95E0425F887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61.51</c:v>
                </c:pt>
                <c:pt idx="1">
                  <c:v>60.05</c:v>
                </c:pt>
                <c:pt idx="2">
                  <c:v>61.9</c:v>
                </c:pt>
                <c:pt idx="3">
                  <c:v>62.75</c:v>
                </c:pt>
                <c:pt idx="4">
                  <c:v>61.8</c:v>
                </c:pt>
              </c:numCache>
            </c:numRef>
          </c:val>
          <c:extLst>
            <c:ext xmlns:c16="http://schemas.microsoft.com/office/drawing/2014/chart" uri="{C3380CC4-5D6E-409C-BE32-E72D297353CC}">
              <c16:uniqueId val="{00000000-EF37-47BA-9AB1-287582FD9A7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62.46</c:v>
                </c:pt>
                <c:pt idx="1">
                  <c:v>62.88</c:v>
                </c:pt>
                <c:pt idx="2">
                  <c:v>62.32</c:v>
                </c:pt>
                <c:pt idx="3">
                  <c:v>61.71</c:v>
                </c:pt>
                <c:pt idx="4">
                  <c:v>63.12</c:v>
                </c:pt>
              </c:numCache>
            </c:numRef>
          </c:val>
          <c:smooth val="0"/>
          <c:extLst>
            <c:ext xmlns:c16="http://schemas.microsoft.com/office/drawing/2014/chart" uri="{C3380CC4-5D6E-409C-BE32-E72D297353CC}">
              <c16:uniqueId val="{00000001-EF37-47BA-9AB1-287582FD9A7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93.48</c:v>
                </c:pt>
                <c:pt idx="1">
                  <c:v>93.55</c:v>
                </c:pt>
                <c:pt idx="2">
                  <c:v>93.79</c:v>
                </c:pt>
                <c:pt idx="3">
                  <c:v>91.54</c:v>
                </c:pt>
                <c:pt idx="4">
                  <c:v>92.48</c:v>
                </c:pt>
              </c:numCache>
            </c:numRef>
          </c:val>
          <c:extLst>
            <c:ext xmlns:c16="http://schemas.microsoft.com/office/drawing/2014/chart" uri="{C3380CC4-5D6E-409C-BE32-E72D297353CC}">
              <c16:uniqueId val="{00000000-1FD5-445E-8256-F0423B946CF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90.62</c:v>
                </c:pt>
                <c:pt idx="1">
                  <c:v>90.13</c:v>
                </c:pt>
                <c:pt idx="2">
                  <c:v>90.19</c:v>
                </c:pt>
                <c:pt idx="3">
                  <c:v>90.03</c:v>
                </c:pt>
                <c:pt idx="4">
                  <c:v>90.09</c:v>
                </c:pt>
              </c:numCache>
            </c:numRef>
          </c:val>
          <c:smooth val="0"/>
          <c:extLst>
            <c:ext xmlns:c16="http://schemas.microsoft.com/office/drawing/2014/chart" uri="{C3380CC4-5D6E-409C-BE32-E72D297353CC}">
              <c16:uniqueId val="{00000001-1FD5-445E-8256-F0423B946CF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120.42</c:v>
                </c:pt>
                <c:pt idx="1">
                  <c:v>116.02</c:v>
                </c:pt>
                <c:pt idx="2">
                  <c:v>113.47</c:v>
                </c:pt>
                <c:pt idx="3">
                  <c:v>120.68</c:v>
                </c:pt>
                <c:pt idx="4">
                  <c:v>115.62</c:v>
                </c:pt>
              </c:numCache>
            </c:numRef>
          </c:val>
          <c:extLst>
            <c:ext xmlns:c16="http://schemas.microsoft.com/office/drawing/2014/chart" uri="{C3380CC4-5D6E-409C-BE32-E72D297353CC}">
              <c16:uniqueId val="{00000000-B05F-4542-9642-2F7F94F8559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115.36</c:v>
                </c:pt>
                <c:pt idx="1">
                  <c:v>113.95</c:v>
                </c:pt>
                <c:pt idx="2">
                  <c:v>112.62</c:v>
                </c:pt>
                <c:pt idx="3">
                  <c:v>113.35</c:v>
                </c:pt>
                <c:pt idx="4">
                  <c:v>112.36</c:v>
                </c:pt>
              </c:numCache>
            </c:numRef>
          </c:val>
          <c:smooth val="0"/>
          <c:extLst>
            <c:ext xmlns:c16="http://schemas.microsoft.com/office/drawing/2014/chart" uri="{C3380CC4-5D6E-409C-BE32-E72D297353CC}">
              <c16:uniqueId val="{00000001-B05F-4542-9642-2F7F94F8559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48.13</c:v>
                </c:pt>
                <c:pt idx="1">
                  <c:v>48</c:v>
                </c:pt>
                <c:pt idx="2">
                  <c:v>49.33</c:v>
                </c:pt>
                <c:pt idx="3">
                  <c:v>50.59</c:v>
                </c:pt>
                <c:pt idx="4">
                  <c:v>51.89</c:v>
                </c:pt>
              </c:numCache>
            </c:numRef>
          </c:val>
          <c:extLst>
            <c:ext xmlns:c16="http://schemas.microsoft.com/office/drawing/2014/chart" uri="{C3380CC4-5D6E-409C-BE32-E72D297353CC}">
              <c16:uniqueId val="{00000000-DB1B-4071-8E2C-05608ED2516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48.01</c:v>
                </c:pt>
                <c:pt idx="1">
                  <c:v>48.01</c:v>
                </c:pt>
                <c:pt idx="2">
                  <c:v>48.86</c:v>
                </c:pt>
                <c:pt idx="3">
                  <c:v>49.6</c:v>
                </c:pt>
                <c:pt idx="4">
                  <c:v>50.31</c:v>
                </c:pt>
              </c:numCache>
            </c:numRef>
          </c:val>
          <c:smooth val="0"/>
          <c:extLst>
            <c:ext xmlns:c16="http://schemas.microsoft.com/office/drawing/2014/chart" uri="{C3380CC4-5D6E-409C-BE32-E72D297353CC}">
              <c16:uniqueId val="{00000001-DB1B-4071-8E2C-05608ED2516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19</c:v>
                </c:pt>
                <c:pt idx="1">
                  <c:v>12.84</c:v>
                </c:pt>
                <c:pt idx="2">
                  <c:v>14.39</c:v>
                </c:pt>
                <c:pt idx="3">
                  <c:v>16.72</c:v>
                </c:pt>
                <c:pt idx="4">
                  <c:v>16.29</c:v>
                </c:pt>
              </c:numCache>
            </c:numRef>
          </c:val>
          <c:extLst>
            <c:ext xmlns:c16="http://schemas.microsoft.com/office/drawing/2014/chart" uri="{C3380CC4-5D6E-409C-BE32-E72D297353CC}">
              <c16:uniqueId val="{00000000-52B8-4A4E-BF6C-9579E7DB3B4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16.170000000000002</c:v>
                </c:pt>
                <c:pt idx="1">
                  <c:v>16.600000000000001</c:v>
                </c:pt>
                <c:pt idx="2">
                  <c:v>18.510000000000002</c:v>
                </c:pt>
                <c:pt idx="3">
                  <c:v>20.49</c:v>
                </c:pt>
                <c:pt idx="4">
                  <c:v>21.34</c:v>
                </c:pt>
              </c:numCache>
            </c:numRef>
          </c:val>
          <c:smooth val="0"/>
          <c:extLst>
            <c:ext xmlns:c16="http://schemas.microsoft.com/office/drawing/2014/chart" uri="{C3380CC4-5D6E-409C-BE32-E72D297353CC}">
              <c16:uniqueId val="{00000001-52B8-4A4E-BF6C-9579E7DB3B4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77D-44B1-9E0B-EC9B10D1EEC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formatCode="#,##0.00;&quot;△&quot;#,##0.00;&quot;-&quot;">
                  <c:v>0.75</c:v>
                </c:pt>
                <c:pt idx="3" formatCode="#,##0.00;&quot;△&quot;#,##0.00;&quot;-&quot;">
                  <c:v>0.51</c:v>
                </c:pt>
                <c:pt idx="4" formatCode="#,##0.00;&quot;△&quot;#,##0.00;&quot;-&quot;">
                  <c:v>0.28999999999999998</c:v>
                </c:pt>
              </c:numCache>
            </c:numRef>
          </c:val>
          <c:smooth val="0"/>
          <c:extLst>
            <c:ext xmlns:c16="http://schemas.microsoft.com/office/drawing/2014/chart" uri="{C3380CC4-5D6E-409C-BE32-E72D297353CC}">
              <c16:uniqueId val="{00000001-777D-44B1-9E0B-EC9B10D1EEC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211.5</c:v>
                </c:pt>
                <c:pt idx="1">
                  <c:v>224.99</c:v>
                </c:pt>
                <c:pt idx="2">
                  <c:v>196.64</c:v>
                </c:pt>
                <c:pt idx="3">
                  <c:v>310.57</c:v>
                </c:pt>
                <c:pt idx="4">
                  <c:v>297.39999999999998</c:v>
                </c:pt>
              </c:numCache>
            </c:numRef>
          </c:val>
          <c:extLst>
            <c:ext xmlns:c16="http://schemas.microsoft.com/office/drawing/2014/chart" uri="{C3380CC4-5D6E-409C-BE32-E72D297353CC}">
              <c16:uniqueId val="{00000000-CBDB-4D15-BEE6-D37BBD81304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311.99</c:v>
                </c:pt>
                <c:pt idx="1">
                  <c:v>307.83</c:v>
                </c:pt>
                <c:pt idx="2">
                  <c:v>318.89</c:v>
                </c:pt>
                <c:pt idx="3">
                  <c:v>309.10000000000002</c:v>
                </c:pt>
                <c:pt idx="4">
                  <c:v>306.08</c:v>
                </c:pt>
              </c:numCache>
            </c:numRef>
          </c:val>
          <c:smooth val="0"/>
          <c:extLst>
            <c:ext xmlns:c16="http://schemas.microsoft.com/office/drawing/2014/chart" uri="{C3380CC4-5D6E-409C-BE32-E72D297353CC}">
              <c16:uniqueId val="{00000001-CBDB-4D15-BEE6-D37BBD81304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225.78</c:v>
                </c:pt>
                <c:pt idx="1">
                  <c:v>282.98</c:v>
                </c:pt>
                <c:pt idx="2">
                  <c:v>298.95</c:v>
                </c:pt>
                <c:pt idx="3">
                  <c:v>306.67</c:v>
                </c:pt>
                <c:pt idx="4">
                  <c:v>364.09</c:v>
                </c:pt>
              </c:numCache>
            </c:numRef>
          </c:val>
          <c:extLst>
            <c:ext xmlns:c16="http://schemas.microsoft.com/office/drawing/2014/chart" uri="{C3380CC4-5D6E-409C-BE32-E72D297353CC}">
              <c16:uniqueId val="{00000000-AB76-44A1-A46C-922B5D6385D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291.77999999999997</c:v>
                </c:pt>
                <c:pt idx="1">
                  <c:v>295.44</c:v>
                </c:pt>
                <c:pt idx="2">
                  <c:v>290.07</c:v>
                </c:pt>
                <c:pt idx="3">
                  <c:v>290.42</c:v>
                </c:pt>
                <c:pt idx="4">
                  <c:v>294.66000000000003</c:v>
                </c:pt>
              </c:numCache>
            </c:numRef>
          </c:val>
          <c:smooth val="0"/>
          <c:extLst>
            <c:ext xmlns:c16="http://schemas.microsoft.com/office/drawing/2014/chart" uri="{C3380CC4-5D6E-409C-BE32-E72D297353CC}">
              <c16:uniqueId val="{00000001-AB76-44A1-A46C-922B5D6385D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108.12</c:v>
                </c:pt>
                <c:pt idx="1">
                  <c:v>103.82</c:v>
                </c:pt>
                <c:pt idx="2">
                  <c:v>100.04</c:v>
                </c:pt>
                <c:pt idx="3">
                  <c:v>108.92</c:v>
                </c:pt>
                <c:pt idx="4">
                  <c:v>105.67</c:v>
                </c:pt>
              </c:numCache>
            </c:numRef>
          </c:val>
          <c:extLst>
            <c:ext xmlns:c16="http://schemas.microsoft.com/office/drawing/2014/chart" uri="{C3380CC4-5D6E-409C-BE32-E72D297353CC}">
              <c16:uniqueId val="{00000000-012F-43CC-A89C-0E586C5DA04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107.61</c:v>
                </c:pt>
                <c:pt idx="1">
                  <c:v>106.02</c:v>
                </c:pt>
                <c:pt idx="2">
                  <c:v>104.84</c:v>
                </c:pt>
                <c:pt idx="3">
                  <c:v>106.11</c:v>
                </c:pt>
                <c:pt idx="4">
                  <c:v>103.75</c:v>
                </c:pt>
              </c:numCache>
            </c:numRef>
          </c:val>
          <c:smooth val="0"/>
          <c:extLst>
            <c:ext xmlns:c16="http://schemas.microsoft.com/office/drawing/2014/chart" uri="{C3380CC4-5D6E-409C-BE32-E72D297353CC}">
              <c16:uniqueId val="{00000001-012F-43CC-A89C-0E586C5DA04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137.4</c:v>
                </c:pt>
                <c:pt idx="1">
                  <c:v>142.9</c:v>
                </c:pt>
                <c:pt idx="2">
                  <c:v>145.97</c:v>
                </c:pt>
                <c:pt idx="3">
                  <c:v>142.68</c:v>
                </c:pt>
                <c:pt idx="4">
                  <c:v>148.12</c:v>
                </c:pt>
              </c:numCache>
            </c:numRef>
          </c:val>
          <c:extLst>
            <c:ext xmlns:c16="http://schemas.microsoft.com/office/drawing/2014/chart" uri="{C3380CC4-5D6E-409C-BE32-E72D297353CC}">
              <c16:uniqueId val="{00000000-8674-480F-A3D6-B8C9FD88457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155.69</c:v>
                </c:pt>
                <c:pt idx="1">
                  <c:v>158.6</c:v>
                </c:pt>
                <c:pt idx="2">
                  <c:v>161.82</c:v>
                </c:pt>
                <c:pt idx="3">
                  <c:v>161.03</c:v>
                </c:pt>
                <c:pt idx="4">
                  <c:v>159.93</c:v>
                </c:pt>
              </c:numCache>
            </c:numRef>
          </c:val>
          <c:smooth val="0"/>
          <c:extLst>
            <c:ext xmlns:c16="http://schemas.microsoft.com/office/drawing/2014/chart" uri="{C3380CC4-5D6E-409C-BE32-E72D297353CC}">
              <c16:uniqueId val="{00000001-8674-480F-A3D6-B8C9FD88457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7" t="s">
        <v>0</v>
      </c>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c r="BT2" s="87"/>
      <c r="BU2" s="87"/>
      <c r="BV2" s="87"/>
      <c r="BW2" s="87"/>
      <c r="BX2" s="87"/>
      <c r="BY2" s="87"/>
      <c r="BZ2" s="87"/>
    </row>
    <row r="3" spans="1:78" ht="9.75" customHeight="1" x14ac:dyDescent="0.15">
      <c r="A3" s="2"/>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row>
    <row r="4" spans="1:78" ht="9.75" customHeight="1" x14ac:dyDescent="0.15">
      <c r="A4" s="2"/>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7"/>
      <c r="AW4" s="87"/>
      <c r="AX4" s="87"/>
      <c r="AY4" s="87"/>
      <c r="AZ4" s="87"/>
      <c r="BA4" s="87"/>
      <c r="BB4" s="87"/>
      <c r="BC4" s="87"/>
      <c r="BD4" s="87"/>
      <c r="BE4" s="87"/>
      <c r="BF4" s="87"/>
      <c r="BG4" s="87"/>
      <c r="BH4" s="87"/>
      <c r="BI4" s="87"/>
      <c r="BJ4" s="87"/>
      <c r="BK4" s="87"/>
      <c r="BL4" s="87"/>
      <c r="BM4" s="87"/>
      <c r="BN4" s="87"/>
      <c r="BO4" s="87"/>
      <c r="BP4" s="87"/>
      <c r="BQ4" s="87"/>
      <c r="BR4" s="87"/>
      <c r="BS4" s="87"/>
      <c r="BT4" s="87"/>
      <c r="BU4" s="87"/>
      <c r="BV4" s="87"/>
      <c r="BW4" s="87"/>
      <c r="BX4" s="87"/>
      <c r="BY4" s="87"/>
      <c r="BZ4" s="8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8" t="str">
        <f>データ!H6</f>
        <v>愛媛県　今治市</v>
      </c>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9"/>
      <c r="AE6" s="89"/>
      <c r="AF6" s="89"/>
      <c r="AG6" s="89"/>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9" t="s">
        <v>1</v>
      </c>
      <c r="C7" s="80"/>
      <c r="D7" s="80"/>
      <c r="E7" s="80"/>
      <c r="F7" s="80"/>
      <c r="G7" s="80"/>
      <c r="H7" s="80"/>
      <c r="I7" s="79" t="s">
        <v>2</v>
      </c>
      <c r="J7" s="80"/>
      <c r="K7" s="80"/>
      <c r="L7" s="80"/>
      <c r="M7" s="80"/>
      <c r="N7" s="80"/>
      <c r="O7" s="81"/>
      <c r="P7" s="82" t="s">
        <v>3</v>
      </c>
      <c r="Q7" s="82"/>
      <c r="R7" s="82"/>
      <c r="S7" s="82"/>
      <c r="T7" s="82"/>
      <c r="U7" s="82"/>
      <c r="V7" s="82"/>
      <c r="W7" s="82" t="s">
        <v>4</v>
      </c>
      <c r="X7" s="82"/>
      <c r="Y7" s="82"/>
      <c r="Z7" s="82"/>
      <c r="AA7" s="82"/>
      <c r="AB7" s="82"/>
      <c r="AC7" s="82"/>
      <c r="AD7" s="82" t="s">
        <v>5</v>
      </c>
      <c r="AE7" s="82"/>
      <c r="AF7" s="82"/>
      <c r="AG7" s="82"/>
      <c r="AH7" s="82"/>
      <c r="AI7" s="82"/>
      <c r="AJ7" s="82"/>
      <c r="AK7" s="4"/>
      <c r="AL7" s="82" t="s">
        <v>6</v>
      </c>
      <c r="AM7" s="82"/>
      <c r="AN7" s="82"/>
      <c r="AO7" s="82"/>
      <c r="AP7" s="82"/>
      <c r="AQ7" s="82"/>
      <c r="AR7" s="82"/>
      <c r="AS7" s="82"/>
      <c r="AT7" s="79" t="s">
        <v>7</v>
      </c>
      <c r="AU7" s="80"/>
      <c r="AV7" s="80"/>
      <c r="AW7" s="80"/>
      <c r="AX7" s="80"/>
      <c r="AY7" s="80"/>
      <c r="AZ7" s="80"/>
      <c r="BA7" s="80"/>
      <c r="BB7" s="82" t="s">
        <v>8</v>
      </c>
      <c r="BC7" s="82"/>
      <c r="BD7" s="82"/>
      <c r="BE7" s="82"/>
      <c r="BF7" s="82"/>
      <c r="BG7" s="82"/>
      <c r="BH7" s="82"/>
      <c r="BI7" s="82"/>
      <c r="BJ7" s="3"/>
      <c r="BK7" s="3"/>
      <c r="BL7" s="5" t="s">
        <v>9</v>
      </c>
      <c r="BM7" s="6"/>
      <c r="BN7" s="6"/>
      <c r="BO7" s="6"/>
      <c r="BP7" s="6"/>
      <c r="BQ7" s="6"/>
      <c r="BR7" s="6"/>
      <c r="BS7" s="6"/>
      <c r="BT7" s="6"/>
      <c r="BU7" s="6"/>
      <c r="BV7" s="6"/>
      <c r="BW7" s="6"/>
      <c r="BX7" s="6"/>
      <c r="BY7" s="7"/>
    </row>
    <row r="8" spans="1:78" ht="18.75" customHeight="1" x14ac:dyDescent="0.15">
      <c r="A8" s="2"/>
      <c r="B8" s="83" t="str">
        <f>データ!$I$6</f>
        <v>法適用</v>
      </c>
      <c r="C8" s="84"/>
      <c r="D8" s="84"/>
      <c r="E8" s="84"/>
      <c r="F8" s="84"/>
      <c r="G8" s="84"/>
      <c r="H8" s="84"/>
      <c r="I8" s="83" t="str">
        <f>データ!$J$6</f>
        <v>水道事業</v>
      </c>
      <c r="J8" s="84"/>
      <c r="K8" s="84"/>
      <c r="L8" s="84"/>
      <c r="M8" s="84"/>
      <c r="N8" s="84"/>
      <c r="O8" s="85"/>
      <c r="P8" s="86" t="str">
        <f>データ!$K$6</f>
        <v>末端給水事業</v>
      </c>
      <c r="Q8" s="86"/>
      <c r="R8" s="86"/>
      <c r="S8" s="86"/>
      <c r="T8" s="86"/>
      <c r="U8" s="86"/>
      <c r="V8" s="86"/>
      <c r="W8" s="86" t="str">
        <f>データ!$L$6</f>
        <v>A2</v>
      </c>
      <c r="X8" s="86"/>
      <c r="Y8" s="86"/>
      <c r="Z8" s="86"/>
      <c r="AA8" s="86"/>
      <c r="AB8" s="86"/>
      <c r="AC8" s="86"/>
      <c r="AD8" s="86" t="str">
        <f>データ!$M$6</f>
        <v>非設置</v>
      </c>
      <c r="AE8" s="86"/>
      <c r="AF8" s="86"/>
      <c r="AG8" s="86"/>
      <c r="AH8" s="86"/>
      <c r="AI8" s="86"/>
      <c r="AJ8" s="86"/>
      <c r="AK8" s="4"/>
      <c r="AL8" s="74">
        <f>データ!$R$6</f>
        <v>156254</v>
      </c>
      <c r="AM8" s="74"/>
      <c r="AN8" s="74"/>
      <c r="AO8" s="74"/>
      <c r="AP8" s="74"/>
      <c r="AQ8" s="74"/>
      <c r="AR8" s="74"/>
      <c r="AS8" s="74"/>
      <c r="AT8" s="70">
        <f>データ!$S$6</f>
        <v>419.21</v>
      </c>
      <c r="AU8" s="71"/>
      <c r="AV8" s="71"/>
      <c r="AW8" s="71"/>
      <c r="AX8" s="71"/>
      <c r="AY8" s="71"/>
      <c r="AZ8" s="71"/>
      <c r="BA8" s="71"/>
      <c r="BB8" s="73">
        <f>データ!$T$6</f>
        <v>372.73</v>
      </c>
      <c r="BC8" s="73"/>
      <c r="BD8" s="73"/>
      <c r="BE8" s="73"/>
      <c r="BF8" s="73"/>
      <c r="BG8" s="73"/>
      <c r="BH8" s="73"/>
      <c r="BI8" s="73"/>
      <c r="BJ8" s="3"/>
      <c r="BK8" s="3"/>
      <c r="BL8" s="77" t="s">
        <v>10</v>
      </c>
      <c r="BM8" s="78"/>
      <c r="BN8" s="8" t="s">
        <v>11</v>
      </c>
      <c r="BO8" s="9"/>
      <c r="BP8" s="9"/>
      <c r="BQ8" s="9"/>
      <c r="BR8" s="9"/>
      <c r="BS8" s="9"/>
      <c r="BT8" s="9"/>
      <c r="BU8" s="9"/>
      <c r="BV8" s="9"/>
      <c r="BW8" s="9"/>
      <c r="BX8" s="9"/>
      <c r="BY8" s="10"/>
    </row>
    <row r="9" spans="1:78" ht="18.75" customHeight="1" x14ac:dyDescent="0.15">
      <c r="A9" s="2"/>
      <c r="B9" s="79" t="s">
        <v>12</v>
      </c>
      <c r="C9" s="80"/>
      <c r="D9" s="80"/>
      <c r="E9" s="80"/>
      <c r="F9" s="80"/>
      <c r="G9" s="80"/>
      <c r="H9" s="80"/>
      <c r="I9" s="79" t="s">
        <v>13</v>
      </c>
      <c r="J9" s="80"/>
      <c r="K9" s="80"/>
      <c r="L9" s="80"/>
      <c r="M9" s="80"/>
      <c r="N9" s="80"/>
      <c r="O9" s="81"/>
      <c r="P9" s="82" t="s">
        <v>14</v>
      </c>
      <c r="Q9" s="82"/>
      <c r="R9" s="82"/>
      <c r="S9" s="82"/>
      <c r="T9" s="82"/>
      <c r="U9" s="82"/>
      <c r="V9" s="82"/>
      <c r="W9" s="82" t="s">
        <v>15</v>
      </c>
      <c r="X9" s="82"/>
      <c r="Y9" s="82"/>
      <c r="Z9" s="82"/>
      <c r="AA9" s="82"/>
      <c r="AB9" s="82"/>
      <c r="AC9" s="82"/>
      <c r="AD9" s="2"/>
      <c r="AE9" s="2"/>
      <c r="AF9" s="2"/>
      <c r="AG9" s="2"/>
      <c r="AH9" s="4"/>
      <c r="AI9" s="4"/>
      <c r="AJ9" s="4"/>
      <c r="AK9" s="4"/>
      <c r="AL9" s="82" t="s">
        <v>16</v>
      </c>
      <c r="AM9" s="82"/>
      <c r="AN9" s="82"/>
      <c r="AO9" s="82"/>
      <c r="AP9" s="82"/>
      <c r="AQ9" s="82"/>
      <c r="AR9" s="82"/>
      <c r="AS9" s="82"/>
      <c r="AT9" s="79" t="s">
        <v>17</v>
      </c>
      <c r="AU9" s="80"/>
      <c r="AV9" s="80"/>
      <c r="AW9" s="80"/>
      <c r="AX9" s="80"/>
      <c r="AY9" s="80"/>
      <c r="AZ9" s="80"/>
      <c r="BA9" s="80"/>
      <c r="BB9" s="82" t="s">
        <v>18</v>
      </c>
      <c r="BC9" s="82"/>
      <c r="BD9" s="82"/>
      <c r="BE9" s="82"/>
      <c r="BF9" s="82"/>
      <c r="BG9" s="82"/>
      <c r="BH9" s="82"/>
      <c r="BI9" s="82"/>
      <c r="BJ9" s="3"/>
      <c r="BK9" s="3"/>
      <c r="BL9" s="68" t="s">
        <v>19</v>
      </c>
      <c r="BM9" s="69"/>
      <c r="BN9" s="11" t="s">
        <v>20</v>
      </c>
      <c r="BO9" s="12"/>
      <c r="BP9" s="12"/>
      <c r="BQ9" s="12"/>
      <c r="BR9" s="12"/>
      <c r="BS9" s="12"/>
      <c r="BT9" s="12"/>
      <c r="BU9" s="12"/>
      <c r="BV9" s="12"/>
      <c r="BW9" s="12"/>
      <c r="BX9" s="12"/>
      <c r="BY9" s="13"/>
    </row>
    <row r="10" spans="1:78" ht="18.75" customHeight="1" x14ac:dyDescent="0.15">
      <c r="A10" s="2"/>
      <c r="B10" s="70" t="str">
        <f>データ!$N$6</f>
        <v>-</v>
      </c>
      <c r="C10" s="71"/>
      <c r="D10" s="71"/>
      <c r="E10" s="71"/>
      <c r="F10" s="71"/>
      <c r="G10" s="71"/>
      <c r="H10" s="71"/>
      <c r="I10" s="70">
        <f>データ!$O$6</f>
        <v>73.25</v>
      </c>
      <c r="J10" s="71"/>
      <c r="K10" s="71"/>
      <c r="L10" s="71"/>
      <c r="M10" s="71"/>
      <c r="N10" s="71"/>
      <c r="O10" s="72"/>
      <c r="P10" s="73">
        <f>データ!$P$6</f>
        <v>97.05</v>
      </c>
      <c r="Q10" s="73"/>
      <c r="R10" s="73"/>
      <c r="S10" s="73"/>
      <c r="T10" s="73"/>
      <c r="U10" s="73"/>
      <c r="V10" s="73"/>
      <c r="W10" s="74">
        <f>データ!$Q$6</f>
        <v>3173</v>
      </c>
      <c r="X10" s="74"/>
      <c r="Y10" s="74"/>
      <c r="Z10" s="74"/>
      <c r="AA10" s="74"/>
      <c r="AB10" s="74"/>
      <c r="AC10" s="74"/>
      <c r="AD10" s="2"/>
      <c r="AE10" s="2"/>
      <c r="AF10" s="2"/>
      <c r="AG10" s="2"/>
      <c r="AH10" s="4"/>
      <c r="AI10" s="4"/>
      <c r="AJ10" s="4"/>
      <c r="AK10" s="4"/>
      <c r="AL10" s="74">
        <f>データ!$U$6</f>
        <v>150830</v>
      </c>
      <c r="AM10" s="74"/>
      <c r="AN10" s="74"/>
      <c r="AO10" s="74"/>
      <c r="AP10" s="74"/>
      <c r="AQ10" s="74"/>
      <c r="AR10" s="74"/>
      <c r="AS10" s="74"/>
      <c r="AT10" s="70">
        <f>データ!$V$6</f>
        <v>129.88999999999999</v>
      </c>
      <c r="AU10" s="71"/>
      <c r="AV10" s="71"/>
      <c r="AW10" s="71"/>
      <c r="AX10" s="71"/>
      <c r="AY10" s="71"/>
      <c r="AZ10" s="71"/>
      <c r="BA10" s="71"/>
      <c r="BB10" s="73">
        <f>データ!$W$6</f>
        <v>1161.21</v>
      </c>
      <c r="BC10" s="73"/>
      <c r="BD10" s="73"/>
      <c r="BE10" s="73"/>
      <c r="BF10" s="73"/>
      <c r="BG10" s="73"/>
      <c r="BH10" s="73"/>
      <c r="BI10" s="73"/>
      <c r="BJ10" s="2"/>
      <c r="BK10" s="2"/>
      <c r="BL10" s="75" t="s">
        <v>21</v>
      </c>
      <c r="BM10" s="7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112</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65" t="s">
        <v>113</v>
      </c>
      <c r="BM47" s="66"/>
      <c r="BN47" s="66"/>
      <c r="BO47" s="66"/>
      <c r="BP47" s="66"/>
      <c r="BQ47" s="66"/>
      <c r="BR47" s="66"/>
      <c r="BS47" s="66"/>
      <c r="BT47" s="66"/>
      <c r="BU47" s="66"/>
      <c r="BV47" s="66"/>
      <c r="BW47" s="66"/>
      <c r="BX47" s="66"/>
      <c r="BY47" s="66"/>
      <c r="BZ47" s="67"/>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65"/>
      <c r="BM48" s="66"/>
      <c r="BN48" s="66"/>
      <c r="BO48" s="66"/>
      <c r="BP48" s="66"/>
      <c r="BQ48" s="66"/>
      <c r="BR48" s="66"/>
      <c r="BS48" s="66"/>
      <c r="BT48" s="66"/>
      <c r="BU48" s="66"/>
      <c r="BV48" s="66"/>
      <c r="BW48" s="66"/>
      <c r="BX48" s="66"/>
      <c r="BY48" s="66"/>
      <c r="BZ48" s="67"/>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65"/>
      <c r="BM49" s="66"/>
      <c r="BN49" s="66"/>
      <c r="BO49" s="66"/>
      <c r="BP49" s="66"/>
      <c r="BQ49" s="66"/>
      <c r="BR49" s="66"/>
      <c r="BS49" s="66"/>
      <c r="BT49" s="66"/>
      <c r="BU49" s="66"/>
      <c r="BV49" s="66"/>
      <c r="BW49" s="66"/>
      <c r="BX49" s="66"/>
      <c r="BY49" s="66"/>
      <c r="BZ49" s="67"/>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65"/>
      <c r="BM50" s="66"/>
      <c r="BN50" s="66"/>
      <c r="BO50" s="66"/>
      <c r="BP50" s="66"/>
      <c r="BQ50" s="66"/>
      <c r="BR50" s="66"/>
      <c r="BS50" s="66"/>
      <c r="BT50" s="66"/>
      <c r="BU50" s="66"/>
      <c r="BV50" s="66"/>
      <c r="BW50" s="66"/>
      <c r="BX50" s="66"/>
      <c r="BY50" s="66"/>
      <c r="BZ50" s="67"/>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65"/>
      <c r="BM51" s="66"/>
      <c r="BN51" s="66"/>
      <c r="BO51" s="66"/>
      <c r="BP51" s="66"/>
      <c r="BQ51" s="66"/>
      <c r="BR51" s="66"/>
      <c r="BS51" s="66"/>
      <c r="BT51" s="66"/>
      <c r="BU51" s="66"/>
      <c r="BV51" s="66"/>
      <c r="BW51" s="66"/>
      <c r="BX51" s="66"/>
      <c r="BY51" s="66"/>
      <c r="BZ51" s="67"/>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65"/>
      <c r="BM52" s="66"/>
      <c r="BN52" s="66"/>
      <c r="BO52" s="66"/>
      <c r="BP52" s="66"/>
      <c r="BQ52" s="66"/>
      <c r="BR52" s="66"/>
      <c r="BS52" s="66"/>
      <c r="BT52" s="66"/>
      <c r="BU52" s="66"/>
      <c r="BV52" s="66"/>
      <c r="BW52" s="66"/>
      <c r="BX52" s="66"/>
      <c r="BY52" s="66"/>
      <c r="BZ52" s="67"/>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65"/>
      <c r="BM53" s="66"/>
      <c r="BN53" s="66"/>
      <c r="BO53" s="66"/>
      <c r="BP53" s="66"/>
      <c r="BQ53" s="66"/>
      <c r="BR53" s="66"/>
      <c r="BS53" s="66"/>
      <c r="BT53" s="66"/>
      <c r="BU53" s="66"/>
      <c r="BV53" s="66"/>
      <c r="BW53" s="66"/>
      <c r="BX53" s="66"/>
      <c r="BY53" s="66"/>
      <c r="BZ53" s="67"/>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65"/>
      <c r="BM54" s="66"/>
      <c r="BN54" s="66"/>
      <c r="BO54" s="66"/>
      <c r="BP54" s="66"/>
      <c r="BQ54" s="66"/>
      <c r="BR54" s="66"/>
      <c r="BS54" s="66"/>
      <c r="BT54" s="66"/>
      <c r="BU54" s="66"/>
      <c r="BV54" s="66"/>
      <c r="BW54" s="66"/>
      <c r="BX54" s="66"/>
      <c r="BY54" s="66"/>
      <c r="BZ54" s="67"/>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65"/>
      <c r="BM55" s="66"/>
      <c r="BN55" s="66"/>
      <c r="BO55" s="66"/>
      <c r="BP55" s="66"/>
      <c r="BQ55" s="66"/>
      <c r="BR55" s="66"/>
      <c r="BS55" s="66"/>
      <c r="BT55" s="66"/>
      <c r="BU55" s="66"/>
      <c r="BV55" s="66"/>
      <c r="BW55" s="66"/>
      <c r="BX55" s="66"/>
      <c r="BY55" s="66"/>
      <c r="BZ55" s="67"/>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5"/>
      <c r="BM56" s="66"/>
      <c r="BN56" s="66"/>
      <c r="BO56" s="66"/>
      <c r="BP56" s="66"/>
      <c r="BQ56" s="66"/>
      <c r="BR56" s="66"/>
      <c r="BS56" s="66"/>
      <c r="BT56" s="66"/>
      <c r="BU56" s="66"/>
      <c r="BV56" s="66"/>
      <c r="BW56" s="66"/>
      <c r="BX56" s="66"/>
      <c r="BY56" s="66"/>
      <c r="BZ56" s="67"/>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5"/>
      <c r="BM57" s="66"/>
      <c r="BN57" s="66"/>
      <c r="BO57" s="66"/>
      <c r="BP57" s="66"/>
      <c r="BQ57" s="66"/>
      <c r="BR57" s="66"/>
      <c r="BS57" s="66"/>
      <c r="BT57" s="66"/>
      <c r="BU57" s="66"/>
      <c r="BV57" s="66"/>
      <c r="BW57" s="66"/>
      <c r="BX57" s="66"/>
      <c r="BY57" s="66"/>
      <c r="BZ57" s="67"/>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5"/>
      <c r="BM58" s="66"/>
      <c r="BN58" s="66"/>
      <c r="BO58" s="66"/>
      <c r="BP58" s="66"/>
      <c r="BQ58" s="66"/>
      <c r="BR58" s="66"/>
      <c r="BS58" s="66"/>
      <c r="BT58" s="66"/>
      <c r="BU58" s="66"/>
      <c r="BV58" s="66"/>
      <c r="BW58" s="66"/>
      <c r="BX58" s="66"/>
      <c r="BY58" s="66"/>
      <c r="BZ58" s="67"/>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5"/>
      <c r="BM59" s="66"/>
      <c r="BN59" s="66"/>
      <c r="BO59" s="66"/>
      <c r="BP59" s="66"/>
      <c r="BQ59" s="66"/>
      <c r="BR59" s="66"/>
      <c r="BS59" s="66"/>
      <c r="BT59" s="66"/>
      <c r="BU59" s="66"/>
      <c r="BV59" s="66"/>
      <c r="BW59" s="66"/>
      <c r="BX59" s="66"/>
      <c r="BY59" s="66"/>
      <c r="BZ59" s="67"/>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65"/>
      <c r="BM62" s="66"/>
      <c r="BN62" s="66"/>
      <c r="BO62" s="66"/>
      <c r="BP62" s="66"/>
      <c r="BQ62" s="66"/>
      <c r="BR62" s="66"/>
      <c r="BS62" s="66"/>
      <c r="BT62" s="66"/>
      <c r="BU62" s="66"/>
      <c r="BV62" s="66"/>
      <c r="BW62" s="66"/>
      <c r="BX62" s="66"/>
      <c r="BY62" s="66"/>
      <c r="BZ62" s="67"/>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65"/>
      <c r="BM63" s="66"/>
      <c r="BN63" s="66"/>
      <c r="BO63" s="66"/>
      <c r="BP63" s="66"/>
      <c r="BQ63" s="66"/>
      <c r="BR63" s="66"/>
      <c r="BS63" s="66"/>
      <c r="BT63" s="66"/>
      <c r="BU63" s="66"/>
      <c r="BV63" s="66"/>
      <c r="BW63" s="66"/>
      <c r="BX63" s="66"/>
      <c r="BY63" s="66"/>
      <c r="BZ63" s="67"/>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114</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qh18KLceOvrJ5pYSoY4FOlBZwXhMzo3rbeUv5jiUYH0eu/qzamsOKvO2SjUc1Tf53qQy5s+3E80sRiSEwCrajQ==" saltValue="vmOFPJQCSQy+HMT+T2fpW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1" t="s">
        <v>50</v>
      </c>
      <c r="I3" s="92"/>
      <c r="J3" s="92"/>
      <c r="K3" s="92"/>
      <c r="L3" s="92"/>
      <c r="M3" s="92"/>
      <c r="N3" s="92"/>
      <c r="O3" s="92"/>
      <c r="P3" s="92"/>
      <c r="Q3" s="92"/>
      <c r="R3" s="92"/>
      <c r="S3" s="92"/>
      <c r="T3" s="92"/>
      <c r="U3" s="92"/>
      <c r="V3" s="92"/>
      <c r="W3" s="93"/>
      <c r="X3" s="97" t="s">
        <v>51</v>
      </c>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t="s">
        <v>52</v>
      </c>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row>
    <row r="4" spans="1:144" x14ac:dyDescent="0.15">
      <c r="A4" s="29" t="s">
        <v>53</v>
      </c>
      <c r="B4" s="31"/>
      <c r="C4" s="31"/>
      <c r="D4" s="31"/>
      <c r="E4" s="31"/>
      <c r="F4" s="31"/>
      <c r="G4" s="31"/>
      <c r="H4" s="94"/>
      <c r="I4" s="95"/>
      <c r="J4" s="95"/>
      <c r="K4" s="95"/>
      <c r="L4" s="95"/>
      <c r="M4" s="95"/>
      <c r="N4" s="95"/>
      <c r="O4" s="95"/>
      <c r="P4" s="95"/>
      <c r="Q4" s="95"/>
      <c r="R4" s="95"/>
      <c r="S4" s="95"/>
      <c r="T4" s="95"/>
      <c r="U4" s="95"/>
      <c r="V4" s="95"/>
      <c r="W4" s="96"/>
      <c r="X4" s="90" t="s">
        <v>54</v>
      </c>
      <c r="Y4" s="90"/>
      <c r="Z4" s="90"/>
      <c r="AA4" s="90"/>
      <c r="AB4" s="90"/>
      <c r="AC4" s="90"/>
      <c r="AD4" s="90"/>
      <c r="AE4" s="90"/>
      <c r="AF4" s="90"/>
      <c r="AG4" s="90"/>
      <c r="AH4" s="90"/>
      <c r="AI4" s="90" t="s">
        <v>55</v>
      </c>
      <c r="AJ4" s="90"/>
      <c r="AK4" s="90"/>
      <c r="AL4" s="90"/>
      <c r="AM4" s="90"/>
      <c r="AN4" s="90"/>
      <c r="AO4" s="90"/>
      <c r="AP4" s="90"/>
      <c r="AQ4" s="90"/>
      <c r="AR4" s="90"/>
      <c r="AS4" s="90"/>
      <c r="AT4" s="90" t="s">
        <v>56</v>
      </c>
      <c r="AU4" s="90"/>
      <c r="AV4" s="90"/>
      <c r="AW4" s="90"/>
      <c r="AX4" s="90"/>
      <c r="AY4" s="90"/>
      <c r="AZ4" s="90"/>
      <c r="BA4" s="90"/>
      <c r="BB4" s="90"/>
      <c r="BC4" s="90"/>
      <c r="BD4" s="90"/>
      <c r="BE4" s="90" t="s">
        <v>57</v>
      </c>
      <c r="BF4" s="90"/>
      <c r="BG4" s="90"/>
      <c r="BH4" s="90"/>
      <c r="BI4" s="90"/>
      <c r="BJ4" s="90"/>
      <c r="BK4" s="90"/>
      <c r="BL4" s="90"/>
      <c r="BM4" s="90"/>
      <c r="BN4" s="90"/>
      <c r="BO4" s="90"/>
      <c r="BP4" s="90" t="s">
        <v>58</v>
      </c>
      <c r="BQ4" s="90"/>
      <c r="BR4" s="90"/>
      <c r="BS4" s="90"/>
      <c r="BT4" s="90"/>
      <c r="BU4" s="90"/>
      <c r="BV4" s="90"/>
      <c r="BW4" s="90"/>
      <c r="BX4" s="90"/>
      <c r="BY4" s="90"/>
      <c r="BZ4" s="90"/>
      <c r="CA4" s="90" t="s">
        <v>59</v>
      </c>
      <c r="CB4" s="90"/>
      <c r="CC4" s="90"/>
      <c r="CD4" s="90"/>
      <c r="CE4" s="90"/>
      <c r="CF4" s="90"/>
      <c r="CG4" s="90"/>
      <c r="CH4" s="90"/>
      <c r="CI4" s="90"/>
      <c r="CJ4" s="90"/>
      <c r="CK4" s="90"/>
      <c r="CL4" s="90" t="s">
        <v>60</v>
      </c>
      <c r="CM4" s="90"/>
      <c r="CN4" s="90"/>
      <c r="CO4" s="90"/>
      <c r="CP4" s="90"/>
      <c r="CQ4" s="90"/>
      <c r="CR4" s="90"/>
      <c r="CS4" s="90"/>
      <c r="CT4" s="90"/>
      <c r="CU4" s="90"/>
      <c r="CV4" s="90"/>
      <c r="CW4" s="90" t="s">
        <v>61</v>
      </c>
      <c r="CX4" s="90"/>
      <c r="CY4" s="90"/>
      <c r="CZ4" s="90"/>
      <c r="DA4" s="90"/>
      <c r="DB4" s="90"/>
      <c r="DC4" s="90"/>
      <c r="DD4" s="90"/>
      <c r="DE4" s="90"/>
      <c r="DF4" s="90"/>
      <c r="DG4" s="90"/>
      <c r="DH4" s="90" t="s">
        <v>62</v>
      </c>
      <c r="DI4" s="90"/>
      <c r="DJ4" s="90"/>
      <c r="DK4" s="90"/>
      <c r="DL4" s="90"/>
      <c r="DM4" s="90"/>
      <c r="DN4" s="90"/>
      <c r="DO4" s="90"/>
      <c r="DP4" s="90"/>
      <c r="DQ4" s="90"/>
      <c r="DR4" s="90"/>
      <c r="DS4" s="90" t="s">
        <v>63</v>
      </c>
      <c r="DT4" s="90"/>
      <c r="DU4" s="90"/>
      <c r="DV4" s="90"/>
      <c r="DW4" s="90"/>
      <c r="DX4" s="90"/>
      <c r="DY4" s="90"/>
      <c r="DZ4" s="90"/>
      <c r="EA4" s="90"/>
      <c r="EB4" s="90"/>
      <c r="EC4" s="90"/>
      <c r="ED4" s="90" t="s">
        <v>64</v>
      </c>
      <c r="EE4" s="90"/>
      <c r="EF4" s="90"/>
      <c r="EG4" s="90"/>
      <c r="EH4" s="90"/>
      <c r="EI4" s="90"/>
      <c r="EJ4" s="90"/>
      <c r="EK4" s="90"/>
      <c r="EL4" s="90"/>
      <c r="EM4" s="90"/>
      <c r="EN4" s="90"/>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382027</v>
      </c>
      <c r="D6" s="34">
        <f t="shared" si="3"/>
        <v>46</v>
      </c>
      <c r="E6" s="34">
        <f t="shared" si="3"/>
        <v>1</v>
      </c>
      <c r="F6" s="34">
        <f t="shared" si="3"/>
        <v>0</v>
      </c>
      <c r="G6" s="34">
        <f t="shared" si="3"/>
        <v>1</v>
      </c>
      <c r="H6" s="34" t="str">
        <f t="shared" si="3"/>
        <v>愛媛県　今治市</v>
      </c>
      <c r="I6" s="34" t="str">
        <f t="shared" si="3"/>
        <v>法適用</v>
      </c>
      <c r="J6" s="34" t="str">
        <f t="shared" si="3"/>
        <v>水道事業</v>
      </c>
      <c r="K6" s="34" t="str">
        <f t="shared" si="3"/>
        <v>末端給水事業</v>
      </c>
      <c r="L6" s="34" t="str">
        <f t="shared" si="3"/>
        <v>A2</v>
      </c>
      <c r="M6" s="34" t="str">
        <f t="shared" si="3"/>
        <v>非設置</v>
      </c>
      <c r="N6" s="35" t="str">
        <f t="shared" si="3"/>
        <v>-</v>
      </c>
      <c r="O6" s="35">
        <f t="shared" si="3"/>
        <v>73.25</v>
      </c>
      <c r="P6" s="35">
        <f t="shared" si="3"/>
        <v>97.05</v>
      </c>
      <c r="Q6" s="35">
        <f t="shared" si="3"/>
        <v>3173</v>
      </c>
      <c r="R6" s="35">
        <f t="shared" si="3"/>
        <v>156254</v>
      </c>
      <c r="S6" s="35">
        <f t="shared" si="3"/>
        <v>419.21</v>
      </c>
      <c r="T6" s="35">
        <f t="shared" si="3"/>
        <v>372.73</v>
      </c>
      <c r="U6" s="35">
        <f t="shared" si="3"/>
        <v>150830</v>
      </c>
      <c r="V6" s="35">
        <f t="shared" si="3"/>
        <v>129.88999999999999</v>
      </c>
      <c r="W6" s="35">
        <f t="shared" si="3"/>
        <v>1161.21</v>
      </c>
      <c r="X6" s="36">
        <f>IF(X7="",NA(),X7)</f>
        <v>120.42</v>
      </c>
      <c r="Y6" s="36">
        <f t="shared" ref="Y6:AG6" si="4">IF(Y7="",NA(),Y7)</f>
        <v>116.02</v>
      </c>
      <c r="Z6" s="36">
        <f t="shared" si="4"/>
        <v>113.47</v>
      </c>
      <c r="AA6" s="36">
        <f t="shared" si="4"/>
        <v>120.68</v>
      </c>
      <c r="AB6" s="36">
        <f t="shared" si="4"/>
        <v>115.62</v>
      </c>
      <c r="AC6" s="36">
        <f t="shared" si="4"/>
        <v>115.36</v>
      </c>
      <c r="AD6" s="36">
        <f t="shared" si="4"/>
        <v>113.95</v>
      </c>
      <c r="AE6" s="36">
        <f t="shared" si="4"/>
        <v>112.62</v>
      </c>
      <c r="AF6" s="36">
        <f t="shared" si="4"/>
        <v>113.35</v>
      </c>
      <c r="AG6" s="36">
        <f t="shared" si="4"/>
        <v>112.36</v>
      </c>
      <c r="AH6" s="35" t="str">
        <f>IF(AH7="","",IF(AH7="-","【-】","【"&amp;SUBSTITUTE(TEXT(AH7,"#,##0.00"),"-","△")&amp;"】"))</f>
        <v>【110.27】</v>
      </c>
      <c r="AI6" s="35">
        <f>IF(AI7="",NA(),AI7)</f>
        <v>0</v>
      </c>
      <c r="AJ6" s="35">
        <f t="shared" ref="AJ6:AR6" si="5">IF(AJ7="",NA(),AJ7)</f>
        <v>0</v>
      </c>
      <c r="AK6" s="35">
        <f t="shared" si="5"/>
        <v>0</v>
      </c>
      <c r="AL6" s="35">
        <f t="shared" si="5"/>
        <v>0</v>
      </c>
      <c r="AM6" s="35">
        <f t="shared" si="5"/>
        <v>0</v>
      </c>
      <c r="AN6" s="35">
        <f t="shared" si="5"/>
        <v>0</v>
      </c>
      <c r="AO6" s="35">
        <f t="shared" si="5"/>
        <v>0</v>
      </c>
      <c r="AP6" s="36">
        <f t="shared" si="5"/>
        <v>0.75</v>
      </c>
      <c r="AQ6" s="36">
        <f t="shared" si="5"/>
        <v>0.51</v>
      </c>
      <c r="AR6" s="36">
        <f t="shared" si="5"/>
        <v>0.28999999999999998</v>
      </c>
      <c r="AS6" s="35" t="str">
        <f>IF(AS7="","",IF(AS7="-","【-】","【"&amp;SUBSTITUTE(TEXT(AS7,"#,##0.00"),"-","△")&amp;"】"))</f>
        <v>【1.15】</v>
      </c>
      <c r="AT6" s="36">
        <f>IF(AT7="",NA(),AT7)</f>
        <v>211.5</v>
      </c>
      <c r="AU6" s="36">
        <f t="shared" ref="AU6:BC6" si="6">IF(AU7="",NA(),AU7)</f>
        <v>224.99</v>
      </c>
      <c r="AV6" s="36">
        <f t="shared" si="6"/>
        <v>196.64</v>
      </c>
      <c r="AW6" s="36">
        <f t="shared" si="6"/>
        <v>310.57</v>
      </c>
      <c r="AX6" s="36">
        <f t="shared" si="6"/>
        <v>297.39999999999998</v>
      </c>
      <c r="AY6" s="36">
        <f t="shared" si="6"/>
        <v>311.99</v>
      </c>
      <c r="AZ6" s="36">
        <f t="shared" si="6"/>
        <v>307.83</v>
      </c>
      <c r="BA6" s="36">
        <f t="shared" si="6"/>
        <v>318.89</v>
      </c>
      <c r="BB6" s="36">
        <f t="shared" si="6"/>
        <v>309.10000000000002</v>
      </c>
      <c r="BC6" s="36">
        <f t="shared" si="6"/>
        <v>306.08</v>
      </c>
      <c r="BD6" s="35" t="str">
        <f>IF(BD7="","",IF(BD7="-","【-】","【"&amp;SUBSTITUTE(TEXT(BD7,"#,##0.00"),"-","△")&amp;"】"))</f>
        <v>【260.31】</v>
      </c>
      <c r="BE6" s="36">
        <f>IF(BE7="",NA(),BE7)</f>
        <v>225.78</v>
      </c>
      <c r="BF6" s="36">
        <f t="shared" ref="BF6:BN6" si="7">IF(BF7="",NA(),BF7)</f>
        <v>282.98</v>
      </c>
      <c r="BG6" s="36">
        <f t="shared" si="7"/>
        <v>298.95</v>
      </c>
      <c r="BH6" s="36">
        <f t="shared" si="7"/>
        <v>306.67</v>
      </c>
      <c r="BI6" s="36">
        <f t="shared" si="7"/>
        <v>364.09</v>
      </c>
      <c r="BJ6" s="36">
        <f t="shared" si="7"/>
        <v>291.77999999999997</v>
      </c>
      <c r="BK6" s="36">
        <f t="shared" si="7"/>
        <v>295.44</v>
      </c>
      <c r="BL6" s="36">
        <f t="shared" si="7"/>
        <v>290.07</v>
      </c>
      <c r="BM6" s="36">
        <f t="shared" si="7"/>
        <v>290.42</v>
      </c>
      <c r="BN6" s="36">
        <f t="shared" si="7"/>
        <v>294.66000000000003</v>
      </c>
      <c r="BO6" s="35" t="str">
        <f>IF(BO7="","",IF(BO7="-","【-】","【"&amp;SUBSTITUTE(TEXT(BO7,"#,##0.00"),"-","△")&amp;"】"))</f>
        <v>【275.67】</v>
      </c>
      <c r="BP6" s="36">
        <f>IF(BP7="",NA(),BP7)</f>
        <v>108.12</v>
      </c>
      <c r="BQ6" s="36">
        <f t="shared" ref="BQ6:BY6" si="8">IF(BQ7="",NA(),BQ7)</f>
        <v>103.82</v>
      </c>
      <c r="BR6" s="36">
        <f t="shared" si="8"/>
        <v>100.04</v>
      </c>
      <c r="BS6" s="36">
        <f t="shared" si="8"/>
        <v>108.92</v>
      </c>
      <c r="BT6" s="36">
        <f t="shared" si="8"/>
        <v>105.67</v>
      </c>
      <c r="BU6" s="36">
        <f t="shared" si="8"/>
        <v>107.61</v>
      </c>
      <c r="BV6" s="36">
        <f t="shared" si="8"/>
        <v>106.02</v>
      </c>
      <c r="BW6" s="36">
        <f t="shared" si="8"/>
        <v>104.84</v>
      </c>
      <c r="BX6" s="36">
        <f t="shared" si="8"/>
        <v>106.11</v>
      </c>
      <c r="BY6" s="36">
        <f t="shared" si="8"/>
        <v>103.75</v>
      </c>
      <c r="BZ6" s="35" t="str">
        <f>IF(BZ7="","",IF(BZ7="-","【-】","【"&amp;SUBSTITUTE(TEXT(BZ7,"#,##0.00"),"-","△")&amp;"】"))</f>
        <v>【100.05】</v>
      </c>
      <c r="CA6" s="36">
        <f>IF(CA7="",NA(),CA7)</f>
        <v>137.4</v>
      </c>
      <c r="CB6" s="36">
        <f t="shared" ref="CB6:CJ6" si="9">IF(CB7="",NA(),CB7)</f>
        <v>142.9</v>
      </c>
      <c r="CC6" s="36">
        <f t="shared" si="9"/>
        <v>145.97</v>
      </c>
      <c r="CD6" s="36">
        <f t="shared" si="9"/>
        <v>142.68</v>
      </c>
      <c r="CE6" s="36">
        <f t="shared" si="9"/>
        <v>148.12</v>
      </c>
      <c r="CF6" s="36">
        <f t="shared" si="9"/>
        <v>155.69</v>
      </c>
      <c r="CG6" s="36">
        <f t="shared" si="9"/>
        <v>158.6</v>
      </c>
      <c r="CH6" s="36">
        <f t="shared" si="9"/>
        <v>161.82</v>
      </c>
      <c r="CI6" s="36">
        <f t="shared" si="9"/>
        <v>161.03</v>
      </c>
      <c r="CJ6" s="36">
        <f t="shared" si="9"/>
        <v>159.93</v>
      </c>
      <c r="CK6" s="35" t="str">
        <f>IF(CK7="","",IF(CK7="-","【-】","【"&amp;SUBSTITUTE(TEXT(CK7,"#,##0.00"),"-","△")&amp;"】"))</f>
        <v>【166.40】</v>
      </c>
      <c r="CL6" s="36">
        <f>IF(CL7="",NA(),CL7)</f>
        <v>61.51</v>
      </c>
      <c r="CM6" s="36">
        <f t="shared" ref="CM6:CU6" si="10">IF(CM7="",NA(),CM7)</f>
        <v>60.05</v>
      </c>
      <c r="CN6" s="36">
        <f t="shared" si="10"/>
        <v>61.9</v>
      </c>
      <c r="CO6" s="36">
        <f t="shared" si="10"/>
        <v>62.75</v>
      </c>
      <c r="CP6" s="36">
        <f t="shared" si="10"/>
        <v>61.8</v>
      </c>
      <c r="CQ6" s="36">
        <f t="shared" si="10"/>
        <v>62.46</v>
      </c>
      <c r="CR6" s="36">
        <f t="shared" si="10"/>
        <v>62.88</v>
      </c>
      <c r="CS6" s="36">
        <f t="shared" si="10"/>
        <v>62.32</v>
      </c>
      <c r="CT6" s="36">
        <f t="shared" si="10"/>
        <v>61.71</v>
      </c>
      <c r="CU6" s="36">
        <f t="shared" si="10"/>
        <v>63.12</v>
      </c>
      <c r="CV6" s="35" t="str">
        <f>IF(CV7="","",IF(CV7="-","【-】","【"&amp;SUBSTITUTE(TEXT(CV7,"#,##0.00"),"-","△")&amp;"】"))</f>
        <v>【60.69】</v>
      </c>
      <c r="CW6" s="36">
        <f>IF(CW7="",NA(),CW7)</f>
        <v>93.48</v>
      </c>
      <c r="CX6" s="36">
        <f t="shared" ref="CX6:DF6" si="11">IF(CX7="",NA(),CX7)</f>
        <v>93.55</v>
      </c>
      <c r="CY6" s="36">
        <f t="shared" si="11"/>
        <v>93.79</v>
      </c>
      <c r="CZ6" s="36">
        <f t="shared" si="11"/>
        <v>91.54</v>
      </c>
      <c r="DA6" s="36">
        <f t="shared" si="11"/>
        <v>92.48</v>
      </c>
      <c r="DB6" s="36">
        <f t="shared" si="11"/>
        <v>90.62</v>
      </c>
      <c r="DC6" s="36">
        <f t="shared" si="11"/>
        <v>90.13</v>
      </c>
      <c r="DD6" s="36">
        <f t="shared" si="11"/>
        <v>90.19</v>
      </c>
      <c r="DE6" s="36">
        <f t="shared" si="11"/>
        <v>90.03</v>
      </c>
      <c r="DF6" s="36">
        <f t="shared" si="11"/>
        <v>90.09</v>
      </c>
      <c r="DG6" s="35" t="str">
        <f>IF(DG7="","",IF(DG7="-","【-】","【"&amp;SUBSTITUTE(TEXT(DG7,"#,##0.00"),"-","△")&amp;"】"))</f>
        <v>【89.82】</v>
      </c>
      <c r="DH6" s="36">
        <f>IF(DH7="",NA(),DH7)</f>
        <v>48.13</v>
      </c>
      <c r="DI6" s="36">
        <f t="shared" ref="DI6:DQ6" si="12">IF(DI7="",NA(),DI7)</f>
        <v>48</v>
      </c>
      <c r="DJ6" s="36">
        <f t="shared" si="12"/>
        <v>49.33</v>
      </c>
      <c r="DK6" s="36">
        <f t="shared" si="12"/>
        <v>50.59</v>
      </c>
      <c r="DL6" s="36">
        <f t="shared" si="12"/>
        <v>51.89</v>
      </c>
      <c r="DM6" s="36">
        <f t="shared" si="12"/>
        <v>48.01</v>
      </c>
      <c r="DN6" s="36">
        <f t="shared" si="12"/>
        <v>48.01</v>
      </c>
      <c r="DO6" s="36">
        <f t="shared" si="12"/>
        <v>48.86</v>
      </c>
      <c r="DP6" s="36">
        <f t="shared" si="12"/>
        <v>49.6</v>
      </c>
      <c r="DQ6" s="36">
        <f t="shared" si="12"/>
        <v>50.31</v>
      </c>
      <c r="DR6" s="35" t="str">
        <f>IF(DR7="","",IF(DR7="-","【-】","【"&amp;SUBSTITUTE(TEXT(DR7,"#,##0.00"),"-","△")&amp;"】"))</f>
        <v>【50.19】</v>
      </c>
      <c r="DS6" s="36">
        <f>IF(DS7="",NA(),DS7)</f>
        <v>19</v>
      </c>
      <c r="DT6" s="36">
        <f t="shared" ref="DT6:EB6" si="13">IF(DT7="",NA(),DT7)</f>
        <v>12.84</v>
      </c>
      <c r="DU6" s="36">
        <f t="shared" si="13"/>
        <v>14.39</v>
      </c>
      <c r="DV6" s="36">
        <f t="shared" si="13"/>
        <v>16.72</v>
      </c>
      <c r="DW6" s="36">
        <f t="shared" si="13"/>
        <v>16.29</v>
      </c>
      <c r="DX6" s="36">
        <f t="shared" si="13"/>
        <v>16.170000000000002</v>
      </c>
      <c r="DY6" s="36">
        <f t="shared" si="13"/>
        <v>16.600000000000001</v>
      </c>
      <c r="DZ6" s="36">
        <f t="shared" si="13"/>
        <v>18.510000000000002</v>
      </c>
      <c r="EA6" s="36">
        <f t="shared" si="13"/>
        <v>20.49</v>
      </c>
      <c r="EB6" s="36">
        <f t="shared" si="13"/>
        <v>21.34</v>
      </c>
      <c r="EC6" s="35" t="str">
        <f>IF(EC7="","",IF(EC7="-","【-】","【"&amp;SUBSTITUTE(TEXT(EC7,"#,##0.00"),"-","△")&amp;"】"))</f>
        <v>【20.63】</v>
      </c>
      <c r="ED6" s="36">
        <f>IF(ED7="",NA(),ED7)</f>
        <v>1.21</v>
      </c>
      <c r="EE6" s="36">
        <f t="shared" ref="EE6:EM6" si="14">IF(EE7="",NA(),EE7)</f>
        <v>1.06</v>
      </c>
      <c r="EF6" s="36">
        <f t="shared" si="14"/>
        <v>1.33</v>
      </c>
      <c r="EG6" s="36">
        <f t="shared" si="14"/>
        <v>0.73</v>
      </c>
      <c r="EH6" s="36">
        <f t="shared" si="14"/>
        <v>0.93</v>
      </c>
      <c r="EI6" s="36">
        <f t="shared" si="14"/>
        <v>0.67</v>
      </c>
      <c r="EJ6" s="36">
        <f t="shared" si="14"/>
        <v>0.65</v>
      </c>
      <c r="EK6" s="36">
        <f t="shared" si="14"/>
        <v>0.7</v>
      </c>
      <c r="EL6" s="36">
        <f t="shared" si="14"/>
        <v>0.72</v>
      </c>
      <c r="EM6" s="36">
        <f t="shared" si="14"/>
        <v>0.69</v>
      </c>
      <c r="EN6" s="35" t="str">
        <f>IF(EN7="","",IF(EN7="-","【-】","【"&amp;SUBSTITUTE(TEXT(EN7,"#,##0.00"),"-","△")&amp;"】"))</f>
        <v>【0.69】</v>
      </c>
    </row>
    <row r="7" spans="1:144" s="37" customFormat="1" x14ac:dyDescent="0.15">
      <c r="A7" s="29"/>
      <c r="B7" s="38">
        <v>2020</v>
      </c>
      <c r="C7" s="38">
        <v>382027</v>
      </c>
      <c r="D7" s="38">
        <v>46</v>
      </c>
      <c r="E7" s="38">
        <v>1</v>
      </c>
      <c r="F7" s="38">
        <v>0</v>
      </c>
      <c r="G7" s="38">
        <v>1</v>
      </c>
      <c r="H7" s="38" t="s">
        <v>93</v>
      </c>
      <c r="I7" s="38" t="s">
        <v>94</v>
      </c>
      <c r="J7" s="38" t="s">
        <v>95</v>
      </c>
      <c r="K7" s="38" t="s">
        <v>96</v>
      </c>
      <c r="L7" s="38" t="s">
        <v>97</v>
      </c>
      <c r="M7" s="38" t="s">
        <v>98</v>
      </c>
      <c r="N7" s="39" t="s">
        <v>99</v>
      </c>
      <c r="O7" s="39">
        <v>73.25</v>
      </c>
      <c r="P7" s="39">
        <v>97.05</v>
      </c>
      <c r="Q7" s="39">
        <v>3173</v>
      </c>
      <c r="R7" s="39">
        <v>156254</v>
      </c>
      <c r="S7" s="39">
        <v>419.21</v>
      </c>
      <c r="T7" s="39">
        <v>372.73</v>
      </c>
      <c r="U7" s="39">
        <v>150830</v>
      </c>
      <c r="V7" s="39">
        <v>129.88999999999999</v>
      </c>
      <c r="W7" s="39">
        <v>1161.21</v>
      </c>
      <c r="X7" s="39">
        <v>120.42</v>
      </c>
      <c r="Y7" s="39">
        <v>116.02</v>
      </c>
      <c r="Z7" s="39">
        <v>113.47</v>
      </c>
      <c r="AA7" s="39">
        <v>120.68</v>
      </c>
      <c r="AB7" s="39">
        <v>115.62</v>
      </c>
      <c r="AC7" s="39">
        <v>115.36</v>
      </c>
      <c r="AD7" s="39">
        <v>113.95</v>
      </c>
      <c r="AE7" s="39">
        <v>112.62</v>
      </c>
      <c r="AF7" s="39">
        <v>113.35</v>
      </c>
      <c r="AG7" s="39">
        <v>112.36</v>
      </c>
      <c r="AH7" s="39">
        <v>110.27</v>
      </c>
      <c r="AI7" s="39">
        <v>0</v>
      </c>
      <c r="AJ7" s="39">
        <v>0</v>
      </c>
      <c r="AK7" s="39">
        <v>0</v>
      </c>
      <c r="AL7" s="39">
        <v>0</v>
      </c>
      <c r="AM7" s="39">
        <v>0</v>
      </c>
      <c r="AN7" s="39">
        <v>0</v>
      </c>
      <c r="AO7" s="39">
        <v>0</v>
      </c>
      <c r="AP7" s="39">
        <v>0.75</v>
      </c>
      <c r="AQ7" s="39">
        <v>0.51</v>
      </c>
      <c r="AR7" s="39">
        <v>0.28999999999999998</v>
      </c>
      <c r="AS7" s="39">
        <v>1.1499999999999999</v>
      </c>
      <c r="AT7" s="39">
        <v>211.5</v>
      </c>
      <c r="AU7" s="39">
        <v>224.99</v>
      </c>
      <c r="AV7" s="39">
        <v>196.64</v>
      </c>
      <c r="AW7" s="39">
        <v>310.57</v>
      </c>
      <c r="AX7" s="39">
        <v>297.39999999999998</v>
      </c>
      <c r="AY7" s="39">
        <v>311.99</v>
      </c>
      <c r="AZ7" s="39">
        <v>307.83</v>
      </c>
      <c r="BA7" s="39">
        <v>318.89</v>
      </c>
      <c r="BB7" s="39">
        <v>309.10000000000002</v>
      </c>
      <c r="BC7" s="39">
        <v>306.08</v>
      </c>
      <c r="BD7" s="39">
        <v>260.31</v>
      </c>
      <c r="BE7" s="39">
        <v>225.78</v>
      </c>
      <c r="BF7" s="39">
        <v>282.98</v>
      </c>
      <c r="BG7" s="39">
        <v>298.95</v>
      </c>
      <c r="BH7" s="39">
        <v>306.67</v>
      </c>
      <c r="BI7" s="39">
        <v>364.09</v>
      </c>
      <c r="BJ7" s="39">
        <v>291.77999999999997</v>
      </c>
      <c r="BK7" s="39">
        <v>295.44</v>
      </c>
      <c r="BL7" s="39">
        <v>290.07</v>
      </c>
      <c r="BM7" s="39">
        <v>290.42</v>
      </c>
      <c r="BN7" s="39">
        <v>294.66000000000003</v>
      </c>
      <c r="BO7" s="39">
        <v>275.67</v>
      </c>
      <c r="BP7" s="39">
        <v>108.12</v>
      </c>
      <c r="BQ7" s="39">
        <v>103.82</v>
      </c>
      <c r="BR7" s="39">
        <v>100.04</v>
      </c>
      <c r="BS7" s="39">
        <v>108.92</v>
      </c>
      <c r="BT7" s="39">
        <v>105.67</v>
      </c>
      <c r="BU7" s="39">
        <v>107.61</v>
      </c>
      <c r="BV7" s="39">
        <v>106.02</v>
      </c>
      <c r="BW7" s="39">
        <v>104.84</v>
      </c>
      <c r="BX7" s="39">
        <v>106.11</v>
      </c>
      <c r="BY7" s="39">
        <v>103.75</v>
      </c>
      <c r="BZ7" s="39">
        <v>100.05</v>
      </c>
      <c r="CA7" s="39">
        <v>137.4</v>
      </c>
      <c r="CB7" s="39">
        <v>142.9</v>
      </c>
      <c r="CC7" s="39">
        <v>145.97</v>
      </c>
      <c r="CD7" s="39">
        <v>142.68</v>
      </c>
      <c r="CE7" s="39">
        <v>148.12</v>
      </c>
      <c r="CF7" s="39">
        <v>155.69</v>
      </c>
      <c r="CG7" s="39">
        <v>158.6</v>
      </c>
      <c r="CH7" s="39">
        <v>161.82</v>
      </c>
      <c r="CI7" s="39">
        <v>161.03</v>
      </c>
      <c r="CJ7" s="39">
        <v>159.93</v>
      </c>
      <c r="CK7" s="39">
        <v>166.4</v>
      </c>
      <c r="CL7" s="39">
        <v>61.51</v>
      </c>
      <c r="CM7" s="39">
        <v>60.05</v>
      </c>
      <c r="CN7" s="39">
        <v>61.9</v>
      </c>
      <c r="CO7" s="39">
        <v>62.75</v>
      </c>
      <c r="CP7" s="39">
        <v>61.8</v>
      </c>
      <c r="CQ7" s="39">
        <v>62.46</v>
      </c>
      <c r="CR7" s="39">
        <v>62.88</v>
      </c>
      <c r="CS7" s="39">
        <v>62.32</v>
      </c>
      <c r="CT7" s="39">
        <v>61.71</v>
      </c>
      <c r="CU7" s="39">
        <v>63.12</v>
      </c>
      <c r="CV7" s="39">
        <v>60.69</v>
      </c>
      <c r="CW7" s="39">
        <v>93.48</v>
      </c>
      <c r="CX7" s="39">
        <v>93.55</v>
      </c>
      <c r="CY7" s="39">
        <v>93.79</v>
      </c>
      <c r="CZ7" s="39">
        <v>91.54</v>
      </c>
      <c r="DA7" s="39">
        <v>92.48</v>
      </c>
      <c r="DB7" s="39">
        <v>90.62</v>
      </c>
      <c r="DC7" s="39">
        <v>90.13</v>
      </c>
      <c r="DD7" s="39">
        <v>90.19</v>
      </c>
      <c r="DE7" s="39">
        <v>90.03</v>
      </c>
      <c r="DF7" s="39">
        <v>90.09</v>
      </c>
      <c r="DG7" s="39">
        <v>89.82</v>
      </c>
      <c r="DH7" s="39">
        <v>48.13</v>
      </c>
      <c r="DI7" s="39">
        <v>48</v>
      </c>
      <c r="DJ7" s="39">
        <v>49.33</v>
      </c>
      <c r="DK7" s="39">
        <v>50.59</v>
      </c>
      <c r="DL7" s="39">
        <v>51.89</v>
      </c>
      <c r="DM7" s="39">
        <v>48.01</v>
      </c>
      <c r="DN7" s="39">
        <v>48.01</v>
      </c>
      <c r="DO7" s="39">
        <v>48.86</v>
      </c>
      <c r="DP7" s="39">
        <v>49.6</v>
      </c>
      <c r="DQ7" s="39">
        <v>50.31</v>
      </c>
      <c r="DR7" s="39">
        <v>50.19</v>
      </c>
      <c r="DS7" s="39">
        <v>19</v>
      </c>
      <c r="DT7" s="39">
        <v>12.84</v>
      </c>
      <c r="DU7" s="39">
        <v>14.39</v>
      </c>
      <c r="DV7" s="39">
        <v>16.72</v>
      </c>
      <c r="DW7" s="39">
        <v>16.29</v>
      </c>
      <c r="DX7" s="39">
        <v>16.170000000000002</v>
      </c>
      <c r="DY7" s="39">
        <v>16.600000000000001</v>
      </c>
      <c r="DZ7" s="39">
        <v>18.510000000000002</v>
      </c>
      <c r="EA7" s="39">
        <v>20.49</v>
      </c>
      <c r="EB7" s="39">
        <v>21.34</v>
      </c>
      <c r="EC7" s="39">
        <v>20.63</v>
      </c>
      <c r="ED7" s="39">
        <v>1.21</v>
      </c>
      <c r="EE7" s="39">
        <v>1.06</v>
      </c>
      <c r="EF7" s="39">
        <v>1.33</v>
      </c>
      <c r="EG7" s="39">
        <v>0.73</v>
      </c>
      <c r="EH7" s="39">
        <v>0.93</v>
      </c>
      <c r="EI7" s="39">
        <v>0.67</v>
      </c>
      <c r="EJ7" s="39">
        <v>0.65</v>
      </c>
      <c r="EK7" s="39">
        <v>0.7</v>
      </c>
      <c r="EL7" s="39">
        <v>0.72</v>
      </c>
      <c r="EM7" s="39">
        <v>0.69</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107</v>
      </c>
      <c r="D13" t="s">
        <v>108</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2022-02-03T00:54:13Z</cp:lastPrinted>
  <dcterms:created xsi:type="dcterms:W3CDTF">2021-12-03T06:56:37Z</dcterms:created>
  <dcterms:modified xsi:type="dcterms:W3CDTF">2022-02-03T00:54:48Z</dcterms:modified>
  <cp:category/>
</cp:coreProperties>
</file>