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財政課\財政課\zaiseika\■決算係\03経営比較分析表・財政状況資料集\R02年度\02_経営比較分析表\提出用\"/>
    </mc:Choice>
  </mc:AlternateContent>
  <workbookProtection workbookAlgorithmName="SHA-512" workbookHashValue="r6egACy4mcybFDk9KrHDddDTao33D87OuwG4YZcvNwZT4r3WwcoV1vmUc2Sokz7xRJuAm3Q9dPrBDmimLPUHzQ==" workbookSaltValue="78WVhKWUlSZxgXLQHTGdIg==" workbookSpinCount="100000" lockStructure="1"/>
  <bookViews>
    <workbookView xWindow="0" yWindow="0" windowWidth="19200" windowHeight="1137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<sst xmlns="http://schemas.openxmlformats.org/spreadsheetml/2006/main" count="231" uniqueCount="118">
  <si>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</si>
  <si>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</si>
  <si>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</si>
  <si>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</si>
  <si>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</si>
  <si>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</si>
  <si>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</si>
  <si>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</si>
  <si>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</si>
  <si>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</si>
  <si>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</si>
  <si>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</si>
  <si>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</si>
  <si>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</si>
  <si>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</si>
  <si>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</si>
  <si>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</si>
  <si>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</si>
  <si>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</si>
  <si>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</si>
  <si>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</si>
  <si>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</si>
  <si>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</si>
  <si>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</si>
  <si>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</si>
  <si>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</si>
  <si>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</si>
  <si>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</si>
  <si>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</si>
  <si>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</si>
  <si>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</si>
  <si>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</si>
  <si>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</si>
  <si>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</si>
  <si>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</si>
  <si>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</si>
  <si>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</si>
  <si>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</si>
  <si>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</si>
  <si>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</si>
  <si>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</si>
  <si>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</si>
  <si>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</si>
  <si>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</si>
  <si>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</si>
  <si>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</si>
  <si>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</si>
  <si>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</si>
  <si>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</si>
  <si>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</si>
  <si>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</si>
  <si>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</si>
  <si>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</si>
  <si>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</si>
  <si>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</si>
  <si>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</si>
  <si>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</si>
  <si>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</si>
  <si>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</si>
  <si>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</si>
  <si>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</si>
  <si>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</si>
  <si>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</si>
  <si>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</si>
  <si>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</si>
  <si>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</si>
  <si>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</si>
  <si>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</si>
  <si>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</si>
  <si>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</si>
  <si>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</si>
  <si>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</si>
  <si>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</si>
  <si>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</si>
  <si>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</si>
  <si>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</si>
  <si>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</si>
  <si>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</si>
  <si>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</si>
  <si>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</si>
  <si>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</si>
  <si>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</si>
  <si>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</si>
  <si>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</si>
  <si>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</si>
  <si>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</si>
  <si>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</si>
  <si>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</si>
  <si>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</si>
  <si>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</si>
  <si>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</si>
  <si>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</si>
  <si>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</si>
  <si>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</si>
  <si>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</si>
  <si>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</si>
  <si>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</si>
  <si>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</si>
  <si>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</si>
  <si>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</si>
  <si>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</si>
  <si>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</si>
  <si>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</si>
  <si>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</si>
  <si>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</si>
  <si>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</si>
  <si>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</si>
  <si>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</si>
  <si>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</si>
  <si>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</si>
  <si>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</si>
  <si>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</si>
  <si>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</si>
  <si>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</si>
  <si>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</si>
  <si>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有形固定資産減価償却率について、本市公共下水道事業は令和２年度で法適用５年目を迎え、法適化時に減価償却累計額相当額を控除した額である簿価を取得価額とし、減価償却累計額がゼロの状態で開始したため、償却率が低くなっている。今後、年数が経過し、償却が進むにつれ他団体と同程度になるものと見込まれる。
　また、下水道事業の着手が早かったこともあり、類似団体平均と比較して、②管渠老朽化率が高くなっているが、令和元年度に実施した管路に係るストックマネジメント計画を基に、管路の更新・改良等必要な対策を計画的に実施する予定である。</t>
    <rPh sb="207" eb="209">
      <t>ジッシ</t>
    </rPh>
    <rPh sb="229" eb="230">
      <t>モト</t>
    </rPh>
    <rPh sb="232" eb="234">
      <t>カンロ</t>
    </rPh>
    <rPh sb="251" eb="253">
      <t>ジッシ</t>
    </rPh>
    <rPh sb="255" eb="257">
      <t>ヨテイ</t>
    </rPh>
    <phoneticPr fontId="4"/>
  </si>
  <si>
    <t>　今後、人口減少や節水意識の高まりで使用料収入が減少する見込みであること、処理場や管渠等の老朽化対策に係る多額の更新需要が見込まれることから、処理場の統廃合などによるコストの削減等、不断の経営改善が必要である。
　なお、処理場の統廃合については、平成29年度に漁業集落排水施設１処理区を統合、令和元年度は、特定環境保全公共下水道１処理区を統合し、今後、農業集落排水施設１処理区を統合する予定である。施設の老朽化や人口減少による処理場の処理能力の余剰などを勘案し、順次統廃合を進め経営の合理化を図る予定である。</t>
    <rPh sb="1" eb="3">
      <t>コンゴ</t>
    </rPh>
    <rPh sb="37" eb="40">
      <t>ショリジョウ</t>
    </rPh>
    <rPh sb="43" eb="44">
      <t>トウ</t>
    </rPh>
    <rPh sb="51" eb="52">
      <t>カカ</t>
    </rPh>
    <rPh sb="53" eb="55">
      <t>タガク</t>
    </rPh>
    <rPh sb="56" eb="58">
      <t>コウシン</t>
    </rPh>
    <rPh sb="58" eb="60">
      <t>ジュヨウ</t>
    </rPh>
    <rPh sb="61" eb="63">
      <t>ミコ</t>
    </rPh>
    <rPh sb="91" eb="93">
      <t>フダン</t>
    </rPh>
    <rPh sb="99" eb="101">
      <t>ヒツヨウ</t>
    </rPh>
    <rPh sb="123" eb="125">
      <t>ヘイセイ</t>
    </rPh>
    <rPh sb="136" eb="138">
      <t>シセツ</t>
    </rPh>
    <rPh sb="146" eb="148">
      <t>レイワ</t>
    </rPh>
    <rPh sb="148" eb="149">
      <t>ガン</t>
    </rPh>
    <rPh sb="176" eb="178">
      <t>ノウギョウ</t>
    </rPh>
    <rPh sb="178" eb="180">
      <t>シュウラク</t>
    </rPh>
    <rPh sb="180" eb="182">
      <t>ハイスイ</t>
    </rPh>
    <rPh sb="182" eb="184">
      <t>シセツ</t>
    </rPh>
    <rPh sb="185" eb="187">
      <t>ショリ</t>
    </rPh>
    <rPh sb="187" eb="188">
      <t>ク</t>
    </rPh>
    <rPh sb="189" eb="191">
      <t>トウゴウ</t>
    </rPh>
    <rPh sb="193" eb="195">
      <t>ヨテイ</t>
    </rPh>
    <rPh sb="233" eb="236">
      <t>トウハイゴウ</t>
    </rPh>
    <phoneticPr fontId="4"/>
  </si>
  <si>
    <t>　経営の健全性・効率性を示す指標について、類似団体平均値と比較して概ね良い数値となっているが、③流動比率について、類似団体平均67.93に対して、本市は50.01と大幅に低い値となっている。
また、前年度と比較しても1.27ポイント減少しているが、これは料金改定により使用料収益は増加した一方、一般会計からの繰入金がそれ以上に減少したことによる。
　④企業債残高対事業規模比率について、類似団体平均に対して15.0％低くなっており、使用料収入に対して企業債残高が少ないことを示しているが、前年度と比較して30.1ポイント増加していること、今後、未普及対策や処理場の老朽化対策などに大規模な投資が見込まれることから、より注視していく必要があると考える。
　⑤経費回収率について、前年度と比較して1.29ポイント減。⑥汚水処理原価については11.84ポイント増となっているが、これは料金改定により汚水処理費（使用料対象経費）が増加したことによるものである。今後、維持管理費の適正な執行はもとより、施設の老朽化対策に対する効率的な投資が必要であると考える。
　⑦施設利用率について類似団体を上回る結果となっているが、不明水への対応など課題もあるため、将来の汚水処理人口の動向に注視しながら、より適正な施設規模となるよう努める。
　</t>
    <rPh sb="127" eb="129">
      <t>リョウキン</t>
    </rPh>
    <rPh sb="129" eb="131">
      <t>カイテイ</t>
    </rPh>
    <rPh sb="134" eb="137">
      <t>シヨウリョウ</t>
    </rPh>
    <rPh sb="137" eb="139">
      <t>シュウエキ</t>
    </rPh>
    <rPh sb="140" eb="142">
      <t>ゾウカ</t>
    </rPh>
    <rPh sb="144" eb="146">
      <t>イッポウ</t>
    </rPh>
    <rPh sb="147" eb="151">
      <t>イッパンカイケイ</t>
    </rPh>
    <rPh sb="154" eb="156">
      <t>クリイレ</t>
    </rPh>
    <rPh sb="156" eb="157">
      <t>キン</t>
    </rPh>
    <rPh sb="160" eb="162">
      <t>イジョウ</t>
    </rPh>
    <rPh sb="163" eb="165">
      <t>ゲンショウ</t>
    </rPh>
    <rPh sb="275" eb="277">
      <t>タイサク</t>
    </rPh>
    <rPh sb="282" eb="285">
      <t>ロウキュウカ</t>
    </rPh>
    <rPh sb="285" eb="287">
      <t>タイサク</t>
    </rPh>
    <rPh sb="328" eb="330">
      <t>ケイヒ</t>
    </rPh>
    <rPh sb="330" eb="332">
      <t>カイシュウ</t>
    </rPh>
    <rPh sb="332" eb="333">
      <t>リツ</t>
    </rPh>
    <rPh sb="354" eb="355">
      <t>ゲン</t>
    </rPh>
    <rPh sb="357" eb="359">
      <t>オスイ</t>
    </rPh>
    <rPh sb="359" eb="361">
      <t>ショリ</t>
    </rPh>
    <rPh sb="361" eb="363">
      <t>ゲンカ</t>
    </rPh>
    <rPh sb="377" eb="378">
      <t>ゾウ</t>
    </rPh>
    <rPh sb="389" eb="393">
      <t>リョウキンカイテイ</t>
    </rPh>
    <rPh sb="411" eb="413">
      <t>ゾウカ</t>
    </rPh>
    <rPh sb="426" eb="428">
      <t>コンゴ</t>
    </rPh>
    <rPh sb="429" eb="431">
      <t>イジ</t>
    </rPh>
    <rPh sb="431" eb="434">
      <t>カンリヒ</t>
    </rPh>
    <rPh sb="435" eb="437">
      <t>テキセイ</t>
    </rPh>
    <rPh sb="438" eb="440">
      <t>シッコウ</t>
    </rPh>
    <rPh sb="446" eb="448">
      <t>シセツ</t>
    </rPh>
    <rPh sb="449" eb="452">
      <t>ロウキュウカ</t>
    </rPh>
    <rPh sb="452" eb="454">
      <t>タイサク</t>
    </rPh>
    <rPh sb="455" eb="456">
      <t>タイ</t>
    </rPh>
    <rPh sb="458" eb="461">
      <t>コウリツテキ</t>
    </rPh>
    <rPh sb="462" eb="464">
      <t>トウシ</t>
    </rPh>
    <rPh sb="465" eb="467">
      <t>ヒツヨウ</t>
    </rPh>
    <rPh sb="471" eb="472">
      <t>カンガ</t>
    </rPh>
    <rPh sb="478" eb="480">
      <t>シセツ</t>
    </rPh>
    <rPh sb="480" eb="482">
      <t>リヨウ</t>
    </rPh>
    <rPh sb="482" eb="483">
      <t>リツ</t>
    </rPh>
    <rPh sb="487" eb="489">
      <t>ルイジ</t>
    </rPh>
    <rPh sb="489" eb="491">
      <t>ダンタイ</t>
    </rPh>
    <rPh sb="492" eb="494">
      <t>ウワマワ</t>
    </rPh>
    <rPh sb="495" eb="497">
      <t>ケッカ</t>
    </rPh>
    <rPh sb="505" eb="507">
      <t>フメイ</t>
    </rPh>
    <rPh sb="507" eb="508">
      <t>スイ</t>
    </rPh>
    <rPh sb="510" eb="512">
      <t>タイオウ</t>
    </rPh>
    <rPh sb="514" eb="516">
      <t>カダイ</t>
    </rPh>
    <rPh sb="522" eb="524">
      <t>ショウライ</t>
    </rPh>
    <rPh sb="525" eb="527">
      <t>オスイ</t>
    </rPh>
    <rPh sb="527" eb="529">
      <t>ショリ</t>
    </rPh>
    <rPh sb="529" eb="531">
      <t>ジンコウ</t>
    </rPh>
    <rPh sb="532" eb="534">
      <t>ドウコウ</t>
    </rPh>
    <rPh sb="535" eb="537">
      <t>チュウシ</t>
    </rPh>
    <rPh sb="544" eb="546">
      <t>テキセイ</t>
    </rPh>
    <rPh sb="547" eb="549">
      <t>シセツ</t>
    </rPh>
    <rPh sb="549" eb="551">
      <t>キボ</t>
    </rPh>
    <rPh sb="556" eb="55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</si>
</sst>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0.09</c:v>
                </c:pt>
                <c:pt idx="1">
                  <c:v>0.08</c:v>
                </c:pt>
                <c:pt idx="2">
                  <c:v>7.0000000000000007E-2</c:v>
                </c:pt>
                <c:pt idx="3">
                  <c:v>0.09</c:v>
                </c:pt>
                <c:pt idx="4">
                  <c:v>0.05</c:v>
                </c:pt>
              </c:numCache>
            </c:numRef>
          </c:val>
          <c:extLst>
            <c:ext xmlns:c16="http://schemas.microsoft.com/office/drawing/2014/chart" uri="{C3380CC4-5D6E-409C-BE32-E72D297353CC}">
              <c16:uniqueId val="{00000000-BFB0-41C9-A8C9-6BD229D1FF0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0.13</c:v>
                </c:pt>
                <c:pt idx="2">
                  <c:v>0.1</c:v>
                </c:pt>
                <c:pt idx="3">
                  <c:v>0.09</c:v>
                </c:pt>
                <c:pt idx="4">
                  <c:v>0.09</c:v>
                </c:pt>
              </c:numCache>
            </c:numRef>
          </c:val>
          <c:smooth val="0"/>
          <c:extLst>
            <c:ext xmlns:c16="http://schemas.microsoft.com/office/drawing/2014/chart" uri="{C3380CC4-5D6E-409C-BE32-E72D297353CC}">
              <c16:uniqueId val="{00000001-BFB0-41C9-A8C9-6BD229D1FF0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66.36</c:v>
                </c:pt>
                <c:pt idx="1">
                  <c:v>65</c:v>
                </c:pt>
                <c:pt idx="2">
                  <c:v>66.650000000000006</c:v>
                </c:pt>
                <c:pt idx="3">
                  <c:v>62.77</c:v>
                </c:pt>
                <c:pt idx="4">
                  <c:v>66.650000000000006</c:v>
                </c:pt>
              </c:numCache>
            </c:numRef>
          </c:val>
          <c:extLst>
            <c:ext xmlns:c16="http://schemas.microsoft.com/office/drawing/2014/chart" uri="{C3380CC4-5D6E-409C-BE32-E72D297353CC}">
              <c16:uniqueId val="{00000000-93FD-48D3-9992-A916B60B1B5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64.67</c:v>
                </c:pt>
                <c:pt idx="1">
                  <c:v>64.959999999999994</c:v>
                </c:pt>
                <c:pt idx="2">
                  <c:v>65.040000000000006</c:v>
                </c:pt>
                <c:pt idx="3">
                  <c:v>68.31</c:v>
                </c:pt>
                <c:pt idx="4">
                  <c:v>65.28</c:v>
                </c:pt>
              </c:numCache>
            </c:numRef>
          </c:val>
          <c:smooth val="0"/>
          <c:extLst>
            <c:ext xmlns:c16="http://schemas.microsoft.com/office/drawing/2014/chart" uri="{C3380CC4-5D6E-409C-BE32-E72D297353CC}">
              <c16:uniqueId val="{00000001-93FD-48D3-9992-A916B60B1B5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93.71</c:v>
                </c:pt>
                <c:pt idx="1">
                  <c:v>93.9</c:v>
                </c:pt>
                <c:pt idx="2">
                  <c:v>94.14</c:v>
                </c:pt>
                <c:pt idx="3">
                  <c:v>94.3</c:v>
                </c:pt>
                <c:pt idx="4">
                  <c:v>94.31</c:v>
                </c:pt>
              </c:numCache>
            </c:numRef>
          </c:val>
          <c:extLst>
            <c:ext xmlns:c16="http://schemas.microsoft.com/office/drawing/2014/chart" uri="{C3380CC4-5D6E-409C-BE32-E72D297353CC}">
              <c16:uniqueId val="{00000000-DA2A-4432-828F-54BE7DE8EE4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91.76</c:v>
                </c:pt>
                <c:pt idx="1">
                  <c:v>92.3</c:v>
                </c:pt>
                <c:pt idx="2">
                  <c:v>92.55</c:v>
                </c:pt>
                <c:pt idx="3">
                  <c:v>92.62</c:v>
                </c:pt>
                <c:pt idx="4">
                  <c:v>92.72</c:v>
                </c:pt>
              </c:numCache>
            </c:numRef>
          </c:val>
          <c:smooth val="0"/>
          <c:extLst>
            <c:ext xmlns:c16="http://schemas.microsoft.com/office/drawing/2014/chart" uri="{C3380CC4-5D6E-409C-BE32-E72D297353CC}">
              <c16:uniqueId val="{00000001-DA2A-4432-828F-54BE7DE8EE4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104.29</c:v>
                </c:pt>
                <c:pt idx="1">
                  <c:v>101.6</c:v>
                </c:pt>
                <c:pt idx="2">
                  <c:v>101.49</c:v>
                </c:pt>
                <c:pt idx="3">
                  <c:v>100.64</c:v>
                </c:pt>
                <c:pt idx="4">
                  <c:v>100.72</c:v>
                </c:pt>
              </c:numCache>
            </c:numRef>
          </c:val>
          <c:extLst>
            <c:ext xmlns:c16="http://schemas.microsoft.com/office/drawing/2014/chart" uri="{C3380CC4-5D6E-409C-BE32-E72D297353CC}">
              <c16:uniqueId val="{00000000-8D8A-47DB-9AFD-3FDBBD44BFC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109.27</c:v>
                </c:pt>
                <c:pt idx="1">
                  <c:v>108.03</c:v>
                </c:pt>
                <c:pt idx="2">
                  <c:v>106.9</c:v>
                </c:pt>
                <c:pt idx="3">
                  <c:v>106.99</c:v>
                </c:pt>
                <c:pt idx="4">
                  <c:v>107.85</c:v>
                </c:pt>
              </c:numCache>
            </c:numRef>
          </c:val>
          <c:smooth val="0"/>
          <c:extLst>
            <c:ext xmlns:c16="http://schemas.microsoft.com/office/drawing/2014/chart" uri="{C3380CC4-5D6E-409C-BE32-E72D297353CC}">
              <c16:uniqueId val="{00000001-8D8A-47DB-9AFD-3FDBBD44BFC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4.3600000000000003</c:v>
                </c:pt>
                <c:pt idx="1">
                  <c:v>8.67</c:v>
                </c:pt>
                <c:pt idx="2">
                  <c:v>12.24</c:v>
                </c:pt>
                <c:pt idx="3">
                  <c:v>15.76</c:v>
                </c:pt>
                <c:pt idx="4">
                  <c:v>19.25</c:v>
                </c:pt>
              </c:numCache>
            </c:numRef>
          </c:val>
          <c:extLst>
            <c:ext xmlns:c16="http://schemas.microsoft.com/office/drawing/2014/chart" uri="{C3380CC4-5D6E-409C-BE32-E72D297353CC}">
              <c16:uniqueId val="{00000000-7CC4-40E8-8A36-8CACAB203CE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26.63</c:v>
                </c:pt>
                <c:pt idx="1">
                  <c:v>25.61</c:v>
                </c:pt>
                <c:pt idx="2">
                  <c:v>26.13</c:v>
                </c:pt>
                <c:pt idx="3">
                  <c:v>26.36</c:v>
                </c:pt>
                <c:pt idx="4">
                  <c:v>23.79</c:v>
                </c:pt>
              </c:numCache>
            </c:numRef>
          </c:val>
          <c:smooth val="0"/>
          <c:extLst>
            <c:ext xmlns:c16="http://schemas.microsoft.com/office/drawing/2014/chart" uri="{C3380CC4-5D6E-409C-BE32-E72D297353CC}">
              <c16:uniqueId val="{00000001-7CC4-40E8-8A36-8CACAB203CE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3.43</c:v>
                </c:pt>
                <c:pt idx="1">
                  <c:v>3.89</c:v>
                </c:pt>
                <c:pt idx="2">
                  <c:v>4.03</c:v>
                </c:pt>
                <c:pt idx="3">
                  <c:v>4.26</c:v>
                </c:pt>
                <c:pt idx="4">
                  <c:v>4.6900000000000004</c:v>
                </c:pt>
              </c:numCache>
            </c:numRef>
          </c:val>
          <c:extLst>
            <c:ext xmlns:c16="http://schemas.microsoft.com/office/drawing/2014/chart" uri="{C3380CC4-5D6E-409C-BE32-E72D297353CC}">
              <c16:uniqueId val="{00000000-3E98-40F9-A3AB-C0B752AB755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0.95</c:v>
                </c:pt>
                <c:pt idx="1">
                  <c:v>1.07</c:v>
                </c:pt>
                <c:pt idx="2">
                  <c:v>1.03</c:v>
                </c:pt>
                <c:pt idx="3">
                  <c:v>1.43</c:v>
                </c:pt>
                <c:pt idx="4">
                  <c:v>1.22</c:v>
                </c:pt>
              </c:numCache>
            </c:numRef>
          </c:val>
          <c:smooth val="0"/>
          <c:extLst>
            <c:ext xmlns:c16="http://schemas.microsoft.com/office/drawing/2014/chart" uri="{C3380CC4-5D6E-409C-BE32-E72D297353CC}">
              <c16:uniqueId val="{00000001-3E98-40F9-A3AB-C0B752AB755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42-472B-AFBB-5765BCF1F0C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15.65</c:v>
                </c:pt>
                <c:pt idx="1">
                  <c:v>13.55</c:v>
                </c:pt>
                <c:pt idx="2">
                  <c:v>9.06</c:v>
                </c:pt>
                <c:pt idx="3">
                  <c:v>7.42</c:v>
                </c:pt>
                <c:pt idx="4">
                  <c:v>4.72</c:v>
                </c:pt>
              </c:numCache>
            </c:numRef>
          </c:val>
          <c:smooth val="0"/>
          <c:extLst>
            <c:ext xmlns:c16="http://schemas.microsoft.com/office/drawing/2014/chart" uri="{C3380CC4-5D6E-409C-BE32-E72D297353CC}">
              <c16:uniqueId val="{00000001-4C42-472B-AFBB-5765BCF1F0C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34.799999999999997</c:v>
                </c:pt>
                <c:pt idx="1">
                  <c:v>48</c:v>
                </c:pt>
                <c:pt idx="2">
                  <c:v>53.65</c:v>
                </c:pt>
                <c:pt idx="3">
                  <c:v>51.28</c:v>
                </c:pt>
                <c:pt idx="4">
                  <c:v>50.01</c:v>
                </c:pt>
              </c:numCache>
            </c:numRef>
          </c:val>
          <c:extLst>
            <c:ext xmlns:c16="http://schemas.microsoft.com/office/drawing/2014/chart" uri="{C3380CC4-5D6E-409C-BE32-E72D297353CC}">
              <c16:uniqueId val="{00000000-2302-4B09-AF33-9B814DDE7CF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77.94</c:v>
                </c:pt>
                <c:pt idx="1">
                  <c:v>78.45</c:v>
                </c:pt>
                <c:pt idx="2">
                  <c:v>76.31</c:v>
                </c:pt>
                <c:pt idx="3">
                  <c:v>68.180000000000007</c:v>
                </c:pt>
                <c:pt idx="4">
                  <c:v>67.930000000000007</c:v>
                </c:pt>
              </c:numCache>
            </c:numRef>
          </c:val>
          <c:smooth val="0"/>
          <c:extLst>
            <c:ext xmlns:c16="http://schemas.microsoft.com/office/drawing/2014/chart" uri="{C3380CC4-5D6E-409C-BE32-E72D297353CC}">
              <c16:uniqueId val="{00000001-2302-4B09-AF33-9B814DDE7CF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640.08000000000004</c:v>
                </c:pt>
                <c:pt idx="1">
                  <c:v>645.80999999999995</c:v>
                </c:pt>
                <c:pt idx="2">
                  <c:v>729.91</c:v>
                </c:pt>
                <c:pt idx="3">
                  <c:v>715.06</c:v>
                </c:pt>
                <c:pt idx="4">
                  <c:v>745.16</c:v>
                </c:pt>
              </c:numCache>
            </c:numRef>
          </c:val>
          <c:extLst>
            <c:ext xmlns:c16="http://schemas.microsoft.com/office/drawing/2014/chart" uri="{C3380CC4-5D6E-409C-BE32-E72D297353CC}">
              <c16:uniqueId val="{00000000-BDEC-4D8F-A34D-9047488A88C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774.99</c:v>
                </c:pt>
                <c:pt idx="1">
                  <c:v>799.41</c:v>
                </c:pt>
                <c:pt idx="2">
                  <c:v>820.36</c:v>
                </c:pt>
                <c:pt idx="3">
                  <c:v>847.44</c:v>
                </c:pt>
                <c:pt idx="4">
                  <c:v>857.88</c:v>
                </c:pt>
              </c:numCache>
            </c:numRef>
          </c:val>
          <c:smooth val="0"/>
          <c:extLst>
            <c:ext xmlns:c16="http://schemas.microsoft.com/office/drawing/2014/chart" uri="{C3380CC4-5D6E-409C-BE32-E72D297353CC}">
              <c16:uniqueId val="{00000001-BDEC-4D8F-A34D-9047488A88C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104.33</c:v>
                </c:pt>
                <c:pt idx="1">
                  <c:v>99.14</c:v>
                </c:pt>
                <c:pt idx="2">
                  <c:v>99.53</c:v>
                </c:pt>
                <c:pt idx="3">
                  <c:v>100</c:v>
                </c:pt>
                <c:pt idx="4">
                  <c:v>98.71</c:v>
                </c:pt>
              </c:numCache>
            </c:numRef>
          </c:val>
          <c:extLst>
            <c:ext xmlns:c16="http://schemas.microsoft.com/office/drawing/2014/chart" uri="{C3380CC4-5D6E-409C-BE32-E72D297353CC}">
              <c16:uniqueId val="{00000000-77E4-4571-B17B-2E3F259402F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96.57</c:v>
                </c:pt>
                <c:pt idx="1">
                  <c:v>96.54</c:v>
                </c:pt>
                <c:pt idx="2">
                  <c:v>95.4</c:v>
                </c:pt>
                <c:pt idx="3">
                  <c:v>94.69</c:v>
                </c:pt>
                <c:pt idx="4">
                  <c:v>94.97</c:v>
                </c:pt>
              </c:numCache>
            </c:numRef>
          </c:val>
          <c:smooth val="0"/>
          <c:extLst>
            <c:ext xmlns:c16="http://schemas.microsoft.com/office/drawing/2014/chart" uri="{C3380CC4-5D6E-409C-BE32-E72D297353CC}">
              <c16:uniqueId val="{00000001-77E4-4571-B17B-2E3F259402F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150.24</c:v>
                </c:pt>
                <c:pt idx="1">
                  <c:v>158.24</c:v>
                </c:pt>
                <c:pt idx="2">
                  <c:v>156.96</c:v>
                </c:pt>
                <c:pt idx="3">
                  <c:v>156.13999999999999</c:v>
                </c:pt>
                <c:pt idx="4">
                  <c:v>167.98</c:v>
                </c:pt>
              </c:numCache>
            </c:numRef>
          </c:val>
          <c:extLst>
            <c:ext xmlns:c16="http://schemas.microsoft.com/office/drawing/2014/chart" uri="{C3380CC4-5D6E-409C-BE32-E72D297353CC}">
              <c16:uniqueId val="{00000000-E4DD-4BA2-8A34-60116A80BC9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161.54</c:v>
                </c:pt>
                <c:pt idx="1">
                  <c:v>162.81</c:v>
                </c:pt>
                <c:pt idx="2">
                  <c:v>163.19999999999999</c:v>
                </c:pt>
                <c:pt idx="3">
                  <c:v>159.78</c:v>
                </c:pt>
                <c:pt idx="4">
                  <c:v>159.49</c:v>
                </c:pt>
              </c:numCache>
            </c:numRef>
          </c:val>
          <c:smooth val="0"/>
          <c:extLst>
            <c:ext xmlns:c16="http://schemas.microsoft.com/office/drawing/2014/chart" uri="{C3380CC4-5D6E-409C-BE32-E72D297353CC}">
              <c16:uniqueId val="{00000001-E4DD-4BA2-8A34-60116A80BC9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tabSelected="1"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今治市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tr">
        <f>データ!$M$6</f>
        <v>非設置</v>
      </c>
      <c r="AE8" s="73"/>
      <c r="AF8" s="73"/>
      <c r="AG8" s="73"/>
      <c r="AH8" s="73"/>
      <c r="AI8" s="73"/>
      <c r="AJ8" s="73"/>
      <c r="AK8" s="3"/>
      <c r="AL8" s="69">
        <f>データ!S6</f>
        <v>156254</v>
      </c>
      <c r="AM8" s="69"/>
      <c r="AN8" s="69"/>
      <c r="AO8" s="69"/>
      <c r="AP8" s="69"/>
      <c r="AQ8" s="69"/>
      <c r="AR8" s="69"/>
      <c r="AS8" s="69"/>
      <c r="AT8" s="68">
        <f>データ!T6</f>
        <v>419.21</v>
      </c>
      <c r="AU8" s="68"/>
      <c r="AV8" s="68"/>
      <c r="AW8" s="68"/>
      <c r="AX8" s="68"/>
      <c r="AY8" s="68"/>
      <c r="AZ8" s="68"/>
      <c r="BA8" s="68"/>
      <c r="BB8" s="68">
        <f>データ!U6</f>
        <v>372.73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62.73</v>
      </c>
      <c r="J10" s="68"/>
      <c r="K10" s="68"/>
      <c r="L10" s="68"/>
      <c r="M10" s="68"/>
      <c r="N10" s="68"/>
      <c r="O10" s="68"/>
      <c r="P10" s="68">
        <f>データ!P6</f>
        <v>58.93</v>
      </c>
      <c r="Q10" s="68"/>
      <c r="R10" s="68"/>
      <c r="S10" s="68"/>
      <c r="T10" s="68"/>
      <c r="U10" s="68"/>
      <c r="V10" s="68"/>
      <c r="W10" s="68">
        <f>データ!Q6</f>
        <v>60.73</v>
      </c>
      <c r="X10" s="68"/>
      <c r="Y10" s="68"/>
      <c r="Z10" s="68"/>
      <c r="AA10" s="68"/>
      <c r="AB10" s="68"/>
      <c r="AC10" s="68"/>
      <c r="AD10" s="69">
        <f>データ!R6</f>
        <v>3046</v>
      </c>
      <c r="AE10" s="69"/>
      <c r="AF10" s="69"/>
      <c r="AG10" s="69"/>
      <c r="AH10" s="69"/>
      <c r="AI10" s="69"/>
      <c r="AJ10" s="69"/>
      <c r="AK10" s="2"/>
      <c r="AL10" s="69">
        <f>データ!V6</f>
        <v>91593</v>
      </c>
      <c r="AM10" s="69"/>
      <c r="AN10" s="69"/>
      <c r="AO10" s="69"/>
      <c r="AP10" s="69"/>
      <c r="AQ10" s="69"/>
      <c r="AR10" s="69"/>
      <c r="AS10" s="69"/>
      <c r="AT10" s="68">
        <f>データ!W6</f>
        <v>22.87</v>
      </c>
      <c r="AU10" s="68"/>
      <c r="AV10" s="68"/>
      <c r="AW10" s="68"/>
      <c r="AX10" s="68"/>
      <c r="AY10" s="68"/>
      <c r="AZ10" s="68"/>
      <c r="BA10" s="68"/>
      <c r="BB10" s="68">
        <f>データ!X6</f>
        <v>4004.94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pKeVXp/7/8qN4Lc5W7d8jYwrrdq3YccmLzZTEDseDEPSydxDWiJEicfQsQ1oBxBP573agRIb1+rHzvI2DNiG1A==" saltValue="RUa/+1ZUOxKcWu93fkPuJ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382027</v>
      </c>
      <c r="D6" s="33">
        <f t="shared" si="3"/>
        <v>46</v>
      </c>
      <c r="E6" s="33">
        <f t="shared" si="3"/>
        <v>17</v>
      </c>
      <c r="F6" s="33">
        <f t="shared" si="3"/>
        <v>1</v>
      </c>
      <c r="G6" s="33">
        <f t="shared" si="3"/>
        <v>0</v>
      </c>
      <c r="H6" s="33" t="str">
        <f t="shared" si="3"/>
        <v>愛媛県　今治市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62.73</v>
      </c>
      <c r="P6" s="34">
        <f t="shared" si="3"/>
        <v>58.93</v>
      </c>
      <c r="Q6" s="34">
        <f t="shared" si="3"/>
        <v>60.73</v>
      </c>
      <c r="R6" s="34">
        <f t="shared" si="3"/>
        <v>3046</v>
      </c>
      <c r="S6" s="34">
        <f t="shared" si="3"/>
        <v>156254</v>
      </c>
      <c r="T6" s="34">
        <f t="shared" si="3"/>
        <v>419.21</v>
      </c>
      <c r="U6" s="34">
        <f t="shared" si="3"/>
        <v>372.73</v>
      </c>
      <c r="V6" s="34">
        <f t="shared" si="3"/>
        <v>91593</v>
      </c>
      <c r="W6" s="34">
        <f t="shared" si="3"/>
        <v>22.87</v>
      </c>
      <c r="X6" s="34">
        <f t="shared" si="3"/>
        <v>4004.94</v>
      </c>
      <c r="Y6" s="35">
        <f>IF(Y7="",NA(),Y7)</f>
        <v>104.29</v>
      </c>
      <c r="Z6" s="35">
        <f t="shared" ref="Z6:AH6" si="4">IF(Z7="",NA(),Z7)</f>
        <v>101.6</v>
      </c>
      <c r="AA6" s="35">
        <f t="shared" si="4"/>
        <v>101.49</v>
      </c>
      <c r="AB6" s="35">
        <f t="shared" si="4"/>
        <v>100.64</v>
      </c>
      <c r="AC6" s="35">
        <f t="shared" si="4"/>
        <v>100.72</v>
      </c>
      <c r="AD6" s="35">
        <f t="shared" si="4"/>
        <v>109.27</v>
      </c>
      <c r="AE6" s="35">
        <f t="shared" si="4"/>
        <v>108.03</v>
      </c>
      <c r="AF6" s="35">
        <f t="shared" si="4"/>
        <v>106.9</v>
      </c>
      <c r="AG6" s="35">
        <f t="shared" si="4"/>
        <v>106.99</v>
      </c>
      <c r="AH6" s="35">
        <f t="shared" si="4"/>
        <v>107.85</v>
      </c>
      <c r="AI6" s="34" t="str">
        <f>IF(AI7="","",IF(AI7="-","【-】","【"&amp;SUBSTITUTE(TEXT(AI7,"#,##0.00"),"-","△")&amp;"】"))</f>
        <v>【106.67】</v>
      </c>
      <c r="AJ6" s="34">
        <f>IF(AJ7="",NA(),AJ7)</f>
        <v>0</v>
      </c>
      <c r="AK6" s="34">
        <f t="shared" ref="AK6:AS6" si="5">IF(AK7="",NA(),AK7)</f>
        <v>0</v>
      </c>
      <c r="AL6" s="34">
        <f t="shared" si="5"/>
        <v>0</v>
      </c>
      <c r="AM6" s="34">
        <f t="shared" si="5"/>
        <v>0</v>
      </c>
      <c r="AN6" s="34">
        <f t="shared" si="5"/>
        <v>0</v>
      </c>
      <c r="AO6" s="35">
        <f t="shared" si="5"/>
        <v>15.65</v>
      </c>
      <c r="AP6" s="35">
        <f t="shared" si="5"/>
        <v>13.55</v>
      </c>
      <c r="AQ6" s="35">
        <f t="shared" si="5"/>
        <v>9.06</v>
      </c>
      <c r="AR6" s="35">
        <f t="shared" si="5"/>
        <v>7.42</v>
      </c>
      <c r="AS6" s="35">
        <f t="shared" si="5"/>
        <v>4.72</v>
      </c>
      <c r="AT6" s="34" t="str">
        <f>IF(AT7="","",IF(AT7="-","【-】","【"&amp;SUBSTITUTE(TEXT(AT7,"#,##0.00"),"-","△")&amp;"】"))</f>
        <v>【3.64】</v>
      </c>
      <c r="AU6" s="35">
        <f>IF(AU7="",NA(),AU7)</f>
        <v>34.799999999999997</v>
      </c>
      <c r="AV6" s="35">
        <f t="shared" ref="AV6:BD6" si="6">IF(AV7="",NA(),AV7)</f>
        <v>48</v>
      </c>
      <c r="AW6" s="35">
        <f t="shared" si="6"/>
        <v>53.65</v>
      </c>
      <c r="AX6" s="35">
        <f t="shared" si="6"/>
        <v>51.28</v>
      </c>
      <c r="AY6" s="35">
        <f t="shared" si="6"/>
        <v>50.01</v>
      </c>
      <c r="AZ6" s="35">
        <f t="shared" si="6"/>
        <v>77.94</v>
      </c>
      <c r="BA6" s="35">
        <f t="shared" si="6"/>
        <v>78.45</v>
      </c>
      <c r="BB6" s="35">
        <f t="shared" si="6"/>
        <v>76.31</v>
      </c>
      <c r="BC6" s="35">
        <f t="shared" si="6"/>
        <v>68.180000000000007</v>
      </c>
      <c r="BD6" s="35">
        <f t="shared" si="6"/>
        <v>67.930000000000007</v>
      </c>
      <c r="BE6" s="34" t="str">
        <f>IF(BE7="","",IF(BE7="-","【-】","【"&amp;SUBSTITUTE(TEXT(BE7,"#,##0.00"),"-","△")&amp;"】"))</f>
        <v>【67.52】</v>
      </c>
      <c r="BF6" s="35">
        <f>IF(BF7="",NA(),BF7)</f>
        <v>640.08000000000004</v>
      </c>
      <c r="BG6" s="35">
        <f t="shared" ref="BG6:BO6" si="7">IF(BG7="",NA(),BG7)</f>
        <v>645.80999999999995</v>
      </c>
      <c r="BH6" s="35">
        <f t="shared" si="7"/>
        <v>729.91</v>
      </c>
      <c r="BI6" s="35">
        <f t="shared" si="7"/>
        <v>715.06</v>
      </c>
      <c r="BJ6" s="35">
        <f t="shared" si="7"/>
        <v>745.16</v>
      </c>
      <c r="BK6" s="35">
        <f t="shared" si="7"/>
        <v>774.99</v>
      </c>
      <c r="BL6" s="35">
        <f t="shared" si="7"/>
        <v>799.41</v>
      </c>
      <c r="BM6" s="35">
        <f t="shared" si="7"/>
        <v>820.36</v>
      </c>
      <c r="BN6" s="35">
        <f t="shared" si="7"/>
        <v>847.44</v>
      </c>
      <c r="BO6" s="35">
        <f t="shared" si="7"/>
        <v>857.88</v>
      </c>
      <c r="BP6" s="34" t="str">
        <f>IF(BP7="","",IF(BP7="-","【-】","【"&amp;SUBSTITUTE(TEXT(BP7,"#,##0.00"),"-","△")&amp;"】"))</f>
        <v>【705.21】</v>
      </c>
      <c r="BQ6" s="35">
        <f>IF(BQ7="",NA(),BQ7)</f>
        <v>104.33</v>
      </c>
      <c r="BR6" s="35">
        <f t="shared" ref="BR6:BZ6" si="8">IF(BR7="",NA(),BR7)</f>
        <v>99.14</v>
      </c>
      <c r="BS6" s="35">
        <f t="shared" si="8"/>
        <v>99.53</v>
      </c>
      <c r="BT6" s="35">
        <f t="shared" si="8"/>
        <v>100</v>
      </c>
      <c r="BU6" s="35">
        <f t="shared" si="8"/>
        <v>98.71</v>
      </c>
      <c r="BV6" s="35">
        <f t="shared" si="8"/>
        <v>96.57</v>
      </c>
      <c r="BW6" s="35">
        <f t="shared" si="8"/>
        <v>96.54</v>
      </c>
      <c r="BX6" s="35">
        <f t="shared" si="8"/>
        <v>95.4</v>
      </c>
      <c r="BY6" s="35">
        <f t="shared" si="8"/>
        <v>94.69</v>
      </c>
      <c r="BZ6" s="35">
        <f t="shared" si="8"/>
        <v>94.97</v>
      </c>
      <c r="CA6" s="34" t="str">
        <f>IF(CA7="","",IF(CA7="-","【-】","【"&amp;SUBSTITUTE(TEXT(CA7,"#,##0.00"),"-","△")&amp;"】"))</f>
        <v>【98.96】</v>
      </c>
      <c r="CB6" s="35">
        <f>IF(CB7="",NA(),CB7)</f>
        <v>150.24</v>
      </c>
      <c r="CC6" s="35">
        <f t="shared" ref="CC6:CK6" si="9">IF(CC7="",NA(),CC7)</f>
        <v>158.24</v>
      </c>
      <c r="CD6" s="35">
        <f t="shared" si="9"/>
        <v>156.96</v>
      </c>
      <c r="CE6" s="35">
        <f t="shared" si="9"/>
        <v>156.13999999999999</v>
      </c>
      <c r="CF6" s="35">
        <f t="shared" si="9"/>
        <v>167.98</v>
      </c>
      <c r="CG6" s="35">
        <f t="shared" si="9"/>
        <v>161.54</v>
      </c>
      <c r="CH6" s="35">
        <f t="shared" si="9"/>
        <v>162.81</v>
      </c>
      <c r="CI6" s="35">
        <f t="shared" si="9"/>
        <v>163.19999999999999</v>
      </c>
      <c r="CJ6" s="35">
        <f t="shared" si="9"/>
        <v>159.78</v>
      </c>
      <c r="CK6" s="35">
        <f t="shared" si="9"/>
        <v>159.49</v>
      </c>
      <c r="CL6" s="34" t="str">
        <f>IF(CL7="","",IF(CL7="-","【-】","【"&amp;SUBSTITUTE(TEXT(CL7,"#,##0.00"),"-","△")&amp;"】"))</f>
        <v>【134.52】</v>
      </c>
      <c r="CM6" s="35">
        <f>IF(CM7="",NA(),CM7)</f>
        <v>66.36</v>
      </c>
      <c r="CN6" s="35">
        <f t="shared" ref="CN6:CV6" si="10">IF(CN7="",NA(),CN7)</f>
        <v>65</v>
      </c>
      <c r="CO6" s="35">
        <f t="shared" si="10"/>
        <v>66.650000000000006</v>
      </c>
      <c r="CP6" s="35">
        <f t="shared" si="10"/>
        <v>62.77</v>
      </c>
      <c r="CQ6" s="35">
        <f t="shared" si="10"/>
        <v>66.650000000000006</v>
      </c>
      <c r="CR6" s="35">
        <f t="shared" si="10"/>
        <v>64.67</v>
      </c>
      <c r="CS6" s="35">
        <f t="shared" si="10"/>
        <v>64.959999999999994</v>
      </c>
      <c r="CT6" s="35">
        <f t="shared" si="10"/>
        <v>65.040000000000006</v>
      </c>
      <c r="CU6" s="35">
        <f t="shared" si="10"/>
        <v>68.31</v>
      </c>
      <c r="CV6" s="35">
        <f t="shared" si="10"/>
        <v>65.28</v>
      </c>
      <c r="CW6" s="34" t="str">
        <f>IF(CW7="","",IF(CW7="-","【-】","【"&amp;SUBSTITUTE(TEXT(CW7,"#,##0.00"),"-","△")&amp;"】"))</f>
        <v>【59.57】</v>
      </c>
      <c r="CX6" s="35">
        <f>IF(CX7="",NA(),CX7)</f>
        <v>93.71</v>
      </c>
      <c r="CY6" s="35">
        <f t="shared" ref="CY6:DG6" si="11">IF(CY7="",NA(),CY7)</f>
        <v>93.9</v>
      </c>
      <c r="CZ6" s="35">
        <f t="shared" si="11"/>
        <v>94.14</v>
      </c>
      <c r="DA6" s="35">
        <f t="shared" si="11"/>
        <v>94.3</v>
      </c>
      <c r="DB6" s="35">
        <f t="shared" si="11"/>
        <v>94.31</v>
      </c>
      <c r="DC6" s="35">
        <f t="shared" si="11"/>
        <v>91.76</v>
      </c>
      <c r="DD6" s="35">
        <f t="shared" si="11"/>
        <v>92.3</v>
      </c>
      <c r="DE6" s="35">
        <f t="shared" si="11"/>
        <v>92.55</v>
      </c>
      <c r="DF6" s="35">
        <f t="shared" si="11"/>
        <v>92.62</v>
      </c>
      <c r="DG6" s="35">
        <f t="shared" si="11"/>
        <v>92.72</v>
      </c>
      <c r="DH6" s="34" t="str">
        <f>IF(DH7="","",IF(DH7="-","【-】","【"&amp;SUBSTITUTE(TEXT(DH7,"#,##0.00"),"-","△")&amp;"】"))</f>
        <v>【95.57】</v>
      </c>
      <c r="DI6" s="35">
        <f>IF(DI7="",NA(),DI7)</f>
        <v>4.3600000000000003</v>
      </c>
      <c r="DJ6" s="35">
        <f t="shared" ref="DJ6:DR6" si="12">IF(DJ7="",NA(),DJ7)</f>
        <v>8.67</v>
      </c>
      <c r="DK6" s="35">
        <f t="shared" si="12"/>
        <v>12.24</v>
      </c>
      <c r="DL6" s="35">
        <f t="shared" si="12"/>
        <v>15.76</v>
      </c>
      <c r="DM6" s="35">
        <f t="shared" si="12"/>
        <v>19.25</v>
      </c>
      <c r="DN6" s="35">
        <f t="shared" si="12"/>
        <v>26.63</v>
      </c>
      <c r="DO6" s="35">
        <f t="shared" si="12"/>
        <v>25.61</v>
      </c>
      <c r="DP6" s="35">
        <f t="shared" si="12"/>
        <v>26.13</v>
      </c>
      <c r="DQ6" s="35">
        <f t="shared" si="12"/>
        <v>26.36</v>
      </c>
      <c r="DR6" s="35">
        <f t="shared" si="12"/>
        <v>23.79</v>
      </c>
      <c r="DS6" s="34" t="str">
        <f>IF(DS7="","",IF(DS7="-","【-】","【"&amp;SUBSTITUTE(TEXT(DS7,"#,##0.00"),"-","△")&amp;"】"))</f>
        <v>【36.52】</v>
      </c>
      <c r="DT6" s="35">
        <f>IF(DT7="",NA(),DT7)</f>
        <v>3.43</v>
      </c>
      <c r="DU6" s="35">
        <f t="shared" ref="DU6:EC6" si="13">IF(DU7="",NA(),DU7)</f>
        <v>3.89</v>
      </c>
      <c r="DV6" s="35">
        <f t="shared" si="13"/>
        <v>4.03</v>
      </c>
      <c r="DW6" s="35">
        <f t="shared" si="13"/>
        <v>4.26</v>
      </c>
      <c r="DX6" s="35">
        <f t="shared" si="13"/>
        <v>4.6900000000000004</v>
      </c>
      <c r="DY6" s="35">
        <f t="shared" si="13"/>
        <v>0.95</v>
      </c>
      <c r="DZ6" s="35">
        <f t="shared" si="13"/>
        <v>1.07</v>
      </c>
      <c r="EA6" s="35">
        <f t="shared" si="13"/>
        <v>1.03</v>
      </c>
      <c r="EB6" s="35">
        <f t="shared" si="13"/>
        <v>1.43</v>
      </c>
      <c r="EC6" s="35">
        <f t="shared" si="13"/>
        <v>1.22</v>
      </c>
      <c r="ED6" s="34" t="str">
        <f>IF(ED7="","",IF(ED7="-","【-】","【"&amp;SUBSTITUTE(TEXT(ED7,"#,##0.00"),"-","△")&amp;"】"))</f>
        <v>【5.72】</v>
      </c>
      <c r="EE6" s="35">
        <f>IF(EE7="",NA(),EE7)</f>
        <v>0.09</v>
      </c>
      <c r="EF6" s="35">
        <f t="shared" ref="EF6:EN6" si="14">IF(EF7="",NA(),EF7)</f>
        <v>0.08</v>
      </c>
      <c r="EG6" s="35">
        <f t="shared" si="14"/>
        <v>7.0000000000000007E-2</v>
      </c>
      <c r="EH6" s="35">
        <f t="shared" si="14"/>
        <v>0.09</v>
      </c>
      <c r="EI6" s="35">
        <f t="shared" si="14"/>
        <v>0.05</v>
      </c>
      <c r="EJ6" s="35">
        <f t="shared" si="14"/>
        <v>0.17</v>
      </c>
      <c r="EK6" s="35">
        <f t="shared" si="14"/>
        <v>0.13</v>
      </c>
      <c r="EL6" s="35">
        <f t="shared" si="14"/>
        <v>0.1</v>
      </c>
      <c r="EM6" s="35">
        <f t="shared" si="14"/>
        <v>0.09</v>
      </c>
      <c r="EN6" s="35">
        <f t="shared" si="14"/>
        <v>0.09</v>
      </c>
      <c r="EO6" s="34" t="str">
        <f>IF(EO7="","",IF(EO7="-","【-】","【"&amp;SUBSTITUTE(TEXT(EO7,"#,##0.00"),"-","△")&amp;"】"))</f>
        <v>【0.30】</v>
      </c>
    </row>
    <row r="7" spans="1:148" s="36" customFormat="1" x14ac:dyDescent="0.15">
      <c r="A7" s="28"/>
      <c r="B7" s="37">
        <v>2020</v>
      </c>
      <c r="C7" s="37">
        <v>382027</v>
      </c>
      <c r="D7" s="37">
        <v>46</v>
      </c>
      <c r="E7" s="37">
        <v>17</v>
      </c>
      <c r="F7" s="37">
        <v>1</v>
      </c>
      <c r="G7" s="37">
        <v>0</v>
      </c>
      <c r="H7" s="37" t="s">
        <v>96</v>
      </c>
      <c r="I7" s="37" t="s">
        <v>97</v>
      </c>
      <c r="J7" s="37" t="s">
        <v>98</v>
      </c>
      <c r="K7" s="37" t="s">
        <v>99</v>
      </c>
      <c r="L7" s="37" t="s">
        <v>100</v>
      </c>
      <c r="M7" s="37" t="s">
        <v>101</v>
      </c>
      <c r="N7" s="38" t="s">
        <v>102</v>
      </c>
      <c r="O7" s="38">
        <v>62.73</v>
      </c>
      <c r="P7" s="38">
        <v>58.93</v>
      </c>
      <c r="Q7" s="38">
        <v>60.73</v>
      </c>
      <c r="R7" s="38">
        <v>3046</v>
      </c>
      <c r="S7" s="38">
        <v>156254</v>
      </c>
      <c r="T7" s="38">
        <v>419.21</v>
      </c>
      <c r="U7" s="38">
        <v>372.73</v>
      </c>
      <c r="V7" s="38">
        <v>91593</v>
      </c>
      <c r="W7" s="38">
        <v>22.87</v>
      </c>
      <c r="X7" s="38">
        <v>4004.94</v>
      </c>
      <c r="Y7" s="38">
        <v>104.29</v>
      </c>
      <c r="Z7" s="38">
        <v>101.6</v>
      </c>
      <c r="AA7" s="38">
        <v>101.49</v>
      </c>
      <c r="AB7" s="38">
        <v>100.64</v>
      </c>
      <c r="AC7" s="38">
        <v>100.72</v>
      </c>
      <c r="AD7" s="38">
        <v>109.27</v>
      </c>
      <c r="AE7" s="38">
        <v>108.03</v>
      </c>
      <c r="AF7" s="38">
        <v>106.9</v>
      </c>
      <c r="AG7" s="38">
        <v>106.99</v>
      </c>
      <c r="AH7" s="38">
        <v>107.85</v>
      </c>
      <c r="AI7" s="38">
        <v>106.67</v>
      </c>
      <c r="AJ7" s="38">
        <v>0</v>
      </c>
      <c r="AK7" s="38">
        <v>0</v>
      </c>
      <c r="AL7" s="38">
        <v>0</v>
      </c>
      <c r="AM7" s="38">
        <v>0</v>
      </c>
      <c r="AN7" s="38">
        <v>0</v>
      </c>
      <c r="AO7" s="38">
        <v>15.65</v>
      </c>
      <c r="AP7" s="38">
        <v>13.55</v>
      </c>
      <c r="AQ7" s="38">
        <v>9.06</v>
      </c>
      <c r="AR7" s="38">
        <v>7.42</v>
      </c>
      <c r="AS7" s="38">
        <v>4.72</v>
      </c>
      <c r="AT7" s="38">
        <v>3.64</v>
      </c>
      <c r="AU7" s="38">
        <v>34.799999999999997</v>
      </c>
      <c r="AV7" s="38">
        <v>48</v>
      </c>
      <c r="AW7" s="38">
        <v>53.65</v>
      </c>
      <c r="AX7" s="38">
        <v>51.28</v>
      </c>
      <c r="AY7" s="38">
        <v>50.01</v>
      </c>
      <c r="AZ7" s="38">
        <v>77.94</v>
      </c>
      <c r="BA7" s="38">
        <v>78.45</v>
      </c>
      <c r="BB7" s="38">
        <v>76.31</v>
      </c>
      <c r="BC7" s="38">
        <v>68.180000000000007</v>
      </c>
      <c r="BD7" s="38">
        <v>67.930000000000007</v>
      </c>
      <c r="BE7" s="38">
        <v>67.52</v>
      </c>
      <c r="BF7" s="38">
        <v>640.08000000000004</v>
      </c>
      <c r="BG7" s="38">
        <v>645.80999999999995</v>
      </c>
      <c r="BH7" s="38">
        <v>729.91</v>
      </c>
      <c r="BI7" s="38">
        <v>715.06</v>
      </c>
      <c r="BJ7" s="38">
        <v>745.16</v>
      </c>
      <c r="BK7" s="38">
        <v>774.99</v>
      </c>
      <c r="BL7" s="38">
        <v>799.41</v>
      </c>
      <c r="BM7" s="38">
        <v>820.36</v>
      </c>
      <c r="BN7" s="38">
        <v>847.44</v>
      </c>
      <c r="BO7" s="38">
        <v>857.88</v>
      </c>
      <c r="BP7" s="38">
        <v>705.21</v>
      </c>
      <c r="BQ7" s="38">
        <v>104.33</v>
      </c>
      <c r="BR7" s="38">
        <v>99.14</v>
      </c>
      <c r="BS7" s="38">
        <v>99.53</v>
      </c>
      <c r="BT7" s="38">
        <v>100</v>
      </c>
      <c r="BU7" s="38">
        <v>98.71</v>
      </c>
      <c r="BV7" s="38">
        <v>96.57</v>
      </c>
      <c r="BW7" s="38">
        <v>96.54</v>
      </c>
      <c r="BX7" s="38">
        <v>95.4</v>
      </c>
      <c r="BY7" s="38">
        <v>94.69</v>
      </c>
      <c r="BZ7" s="38">
        <v>94.97</v>
      </c>
      <c r="CA7" s="38">
        <v>98.96</v>
      </c>
      <c r="CB7" s="38">
        <v>150.24</v>
      </c>
      <c r="CC7" s="38">
        <v>158.24</v>
      </c>
      <c r="CD7" s="38">
        <v>156.96</v>
      </c>
      <c r="CE7" s="38">
        <v>156.13999999999999</v>
      </c>
      <c r="CF7" s="38">
        <v>167.98</v>
      </c>
      <c r="CG7" s="38">
        <v>161.54</v>
      </c>
      <c r="CH7" s="38">
        <v>162.81</v>
      </c>
      <c r="CI7" s="38">
        <v>163.19999999999999</v>
      </c>
      <c r="CJ7" s="38">
        <v>159.78</v>
      </c>
      <c r="CK7" s="38">
        <v>159.49</v>
      </c>
      <c r="CL7" s="38">
        <v>134.52000000000001</v>
      </c>
      <c r="CM7" s="38">
        <v>66.36</v>
      </c>
      <c r="CN7" s="38">
        <v>65</v>
      </c>
      <c r="CO7" s="38">
        <v>66.650000000000006</v>
      </c>
      <c r="CP7" s="38">
        <v>62.77</v>
      </c>
      <c r="CQ7" s="38">
        <v>66.650000000000006</v>
      </c>
      <c r="CR7" s="38">
        <v>64.67</v>
      </c>
      <c r="CS7" s="38">
        <v>64.959999999999994</v>
      </c>
      <c r="CT7" s="38">
        <v>65.040000000000006</v>
      </c>
      <c r="CU7" s="38">
        <v>68.31</v>
      </c>
      <c r="CV7" s="38">
        <v>65.28</v>
      </c>
      <c r="CW7" s="38">
        <v>59.57</v>
      </c>
      <c r="CX7" s="38">
        <v>93.71</v>
      </c>
      <c r="CY7" s="38">
        <v>93.9</v>
      </c>
      <c r="CZ7" s="38">
        <v>94.14</v>
      </c>
      <c r="DA7" s="38">
        <v>94.3</v>
      </c>
      <c r="DB7" s="38">
        <v>94.31</v>
      </c>
      <c r="DC7" s="38">
        <v>91.76</v>
      </c>
      <c r="DD7" s="38">
        <v>92.3</v>
      </c>
      <c r="DE7" s="38">
        <v>92.55</v>
      </c>
      <c r="DF7" s="38">
        <v>92.62</v>
      </c>
      <c r="DG7" s="38">
        <v>92.72</v>
      </c>
      <c r="DH7" s="38">
        <v>95.57</v>
      </c>
      <c r="DI7" s="38">
        <v>4.3600000000000003</v>
      </c>
      <c r="DJ7" s="38">
        <v>8.67</v>
      </c>
      <c r="DK7" s="38">
        <v>12.24</v>
      </c>
      <c r="DL7" s="38">
        <v>15.76</v>
      </c>
      <c r="DM7" s="38">
        <v>19.25</v>
      </c>
      <c r="DN7" s="38">
        <v>26.63</v>
      </c>
      <c r="DO7" s="38">
        <v>25.61</v>
      </c>
      <c r="DP7" s="38">
        <v>26.13</v>
      </c>
      <c r="DQ7" s="38">
        <v>26.36</v>
      </c>
      <c r="DR7" s="38">
        <v>23.79</v>
      </c>
      <c r="DS7" s="38">
        <v>36.520000000000003</v>
      </c>
      <c r="DT7" s="38">
        <v>3.43</v>
      </c>
      <c r="DU7" s="38">
        <v>3.89</v>
      </c>
      <c r="DV7" s="38">
        <v>4.03</v>
      </c>
      <c r="DW7" s="38">
        <v>4.26</v>
      </c>
      <c r="DX7" s="38">
        <v>4.6900000000000004</v>
      </c>
      <c r="DY7" s="38">
        <v>0.95</v>
      </c>
      <c r="DZ7" s="38">
        <v>1.07</v>
      </c>
      <c r="EA7" s="38">
        <v>1.03</v>
      </c>
      <c r="EB7" s="38">
        <v>1.43</v>
      </c>
      <c r="EC7" s="38">
        <v>1.22</v>
      </c>
      <c r="ED7" s="38">
        <v>5.72</v>
      </c>
      <c r="EE7" s="38">
        <v>0.09</v>
      </c>
      <c r="EF7" s="38">
        <v>0.08</v>
      </c>
      <c r="EG7" s="38">
        <v>7.0000000000000007E-2</v>
      </c>
      <c r="EH7" s="38">
        <v>0.09</v>
      </c>
      <c r="EI7" s="38">
        <v>0.05</v>
      </c>
      <c r="EJ7" s="38">
        <v>0.17</v>
      </c>
      <c r="EK7" s="38">
        <v>0.13</v>
      </c>
      <c r="EL7" s="38">
        <v>0.1</v>
      </c>
      <c r="EM7" s="38">
        <v>0.09</v>
      </c>
      <c r="EN7" s="38">
        <v>0.09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2022-02-03T00:58:34Z</cp:lastPrinted>
  <dcterms:created xsi:type="dcterms:W3CDTF">2021-12-03T07:18:00Z</dcterms:created>
  <dcterms:modified xsi:type="dcterms:W3CDTF">2022-02-03T00:58:37Z</dcterms:modified>
  <cp:category/>
</cp:coreProperties>
</file>