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oqMcrdq/LQbMnsXigG5NEn1vtCBP9Ovt6cpmaYlNeRYqrOdscaYBX6/9VwMaQSWvF+A1gsVgMIu4wsVbIJlYZg==" workbookSaltValue="SUwvkZWU/zjbSfk7obg3d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<sst xmlns="http://schemas.openxmlformats.org/spreadsheetml/2006/main" count="233" uniqueCount="116">
  <si>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</si>
  <si>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</si>
  <si>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</si>
  <si>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</si>
  <si>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</si>
  <si>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</si>
  <si>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</si>
  <si>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</si>
  <si>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</si>
  <si>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</si>
  <si>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</si>
  <si>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</si>
  <si>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</si>
  <si>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</si>
  <si>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</si>
  <si>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</si>
  <si>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</si>
  <si>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</si>
  <si>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</si>
  <si>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</si>
  <si>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</si>
  <si>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</si>
  <si>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</si>
  <si>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</si>
  <si>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</si>
  <si>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</si>
  <si>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</si>
  <si>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</si>
  <si>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</si>
  <si>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</si>
  <si>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</si>
  <si>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</si>
  <si>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</si>
  <si>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</si>
  <si>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</si>
  <si>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</si>
  <si>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</si>
  <si>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</si>
  <si>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</si>
  <si>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</si>
  <si>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</si>
  <si>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</si>
  <si>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</si>
  <si>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</si>
  <si>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</si>
  <si>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</si>
  <si>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</si>
  <si>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</si>
  <si>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</si>
  <si>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</si>
  <si>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</si>
  <si>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</si>
  <si>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</si>
  <si>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</si>
  <si>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</si>
  <si>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</si>
  <si>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</si>
  <si>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</si>
  <si>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</si>
  <si>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</si>
  <si>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</si>
  <si>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</si>
  <si>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</si>
  <si>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</si>
  <si>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</si>
  <si>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</si>
  <si>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</si>
  <si>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</si>
  <si>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</si>
  <si>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</si>
  <si>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</si>
  <si>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</si>
  <si>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</si>
  <si>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</si>
  <si>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</si>
  <si>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</si>
  <si>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</si>
  <si>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</si>
  <si>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</si>
  <si>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</si>
  <si>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</si>
  <si>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</si>
  <si>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</si>
  <si>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</si>
  <si>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</si>
  <si>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</si>
  <si>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</si>
  <si>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</si>
  <si>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</si>
  <si>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</si>
  <si>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</si>
  <si>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</si>
  <si>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</si>
  <si>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</si>
  <si>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</si>
  <si>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</si>
  <si>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</si>
  <si>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</si>
  <si>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</si>
  <si>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</si>
  <si>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</si>
  <si>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</si>
  <si>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</si>
  <si>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</si>
  <si>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</si>
  <si>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</si>
  <si>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</si>
  <si>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</si>
  <si>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</si>
  <si>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</si>
  <si>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</si>
  <si>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</si>
  <si>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</si>
  <si>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広島県境に位置する岡村島では海水淡水化施設の更新か、広島からの受水かを比較検討した結果、経済的かつ安定供給を見込める広島からの受水を選択。広島県においても水需要の低下による給水能力の余剰があり、他の受水市町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広島水道用水供給事業からの越境供給を平成29年4月に開始。島間の距離が長い大下島は海底送水管を繋がず島内浄水場で水を生産している。離島という地理的要因により上水道へ認可統合の出来ない関前簡易水道事業であるが、浄水場更新事業に対する国庫補助金受給のため、上水道と会計も統合せず、簡易水道事業会計として令和3年度より法適化を図る。</t>
    <rPh sb="291" eb="293">
      <t>ヨウイン</t>
    </rPh>
    <rPh sb="322" eb="325">
      <t>ジョウスイジョウ</t>
    </rPh>
    <rPh sb="325" eb="329">
      <t>コウシンジギョウ</t>
    </rPh>
    <rPh sb="330" eb="331">
      <t>タイ</t>
    </rPh>
    <rPh sb="333" eb="335">
      <t>コッコ</t>
    </rPh>
    <rPh sb="335" eb="338">
      <t>ホジョキン</t>
    </rPh>
    <rPh sb="338" eb="340">
      <t>ジュキュウ</t>
    </rPh>
    <rPh sb="344" eb="345">
      <t>ウエ</t>
    </rPh>
    <rPh sb="345" eb="346">
      <t>ミズ</t>
    </rPh>
    <rPh sb="346" eb="347">
      <t>ドウ</t>
    </rPh>
    <rPh sb="348" eb="350">
      <t>カイケイ</t>
    </rPh>
    <rPh sb="351" eb="353">
      <t>トウゴウ</t>
    </rPh>
    <rPh sb="356" eb="362">
      <t>カンイスイドウジギョウ</t>
    </rPh>
    <rPh sb="362" eb="364">
      <t>カイケイ</t>
    </rPh>
    <rPh sb="367" eb="369">
      <t>レイワ</t>
    </rPh>
    <rPh sb="370" eb="372">
      <t>ネンド</t>
    </rPh>
    <phoneticPr fontId="4"/>
  </si>
  <si>
    <r>
      <t>　令和3年度からの地方公営企業法適用のため、打切り決算を実施。出納整理期間がないため、2年度の債務に係る未収未払分は、特例的収入・支出として法適用後の決算書に表記される。法適化初年度の運転資金確保のため、令和2年度は基準外繰入が多く、①収益的収支比率が高くなっている。
　平成10年度に整備した大下浄水場（海水淡水化施設）は老朽化が進み、現在更新事業を実施中。整備事業の財源として、国庫補助金受給、市債借入をしており、令和2年度に於ける地方債残高は前年度対比38,224千円減少しているものの、更新事業が終わる令和5年度までは増加する見込。打切り決算のため、給水収益の未収分が反映されず、④企業債残高対給水収益比率は上昇し、供給単価は低くなっている。⑥給水原価上昇の要因は、償還元金の増額であるが、これは5年据置だった平成26年度の借入と平成30年度借入分の償還が始まったためである。供給単価の減と給水原価の増により、⑤料金回収率は低下。平成29年度に⑧有収率が落ち込んだのは場所の特定が難しい海底送水管からの漏水が原因であるが</t>
    </r>
    <r>
      <rPr>
        <sz val="11"/>
        <color rgb="FFFF0000"/>
        <rFont val="ＭＳ ゴシック"/>
        <family val="3"/>
        <charset val="128"/>
      </rPr>
      <t>、</t>
    </r>
    <r>
      <rPr>
        <sz val="11"/>
        <rFont val="ＭＳ ゴシック"/>
        <family val="3"/>
        <charset val="128"/>
      </rPr>
      <t xml:space="preserve">その後は78～79％台を推移している。       </t>
    </r>
    <r>
      <rPr>
        <sz val="11"/>
        <color theme="1"/>
        <rFont val="ＭＳ ゴシック"/>
        <family val="3"/>
        <charset val="128"/>
      </rPr>
      <t xml:space="preserve">
配水量・有収水量とも前年度より減少しており、給水人口の減少に伴う有収水量の減が有収率の低下要因と考えられる。</t>
    </r>
    <rPh sb="1" eb="3">
      <t>レイワ</t>
    </rPh>
    <rPh sb="4" eb="6">
      <t>ネンド</t>
    </rPh>
    <rPh sb="9" eb="16">
      <t>チホウコウエイキギョウホウ</t>
    </rPh>
    <rPh sb="16" eb="18">
      <t>テキヨウ</t>
    </rPh>
    <rPh sb="22" eb="24">
      <t>ウチキ</t>
    </rPh>
    <rPh sb="25" eb="27">
      <t>ケッサン</t>
    </rPh>
    <rPh sb="28" eb="30">
      <t>ジッシ</t>
    </rPh>
    <rPh sb="31" eb="33">
      <t>スイトウ</t>
    </rPh>
    <rPh sb="33" eb="37">
      <t>セイリキカン</t>
    </rPh>
    <rPh sb="44" eb="46">
      <t>ネンド</t>
    </rPh>
    <rPh sb="47" eb="49">
      <t>サイム</t>
    </rPh>
    <rPh sb="50" eb="51">
      <t>カカ</t>
    </rPh>
    <rPh sb="52" eb="54">
      <t>ミシュウ</t>
    </rPh>
    <rPh sb="54" eb="56">
      <t>ミバラ</t>
    </rPh>
    <rPh sb="56" eb="57">
      <t>ブン</t>
    </rPh>
    <rPh sb="59" eb="62">
      <t>トクレイテキ</t>
    </rPh>
    <rPh sb="62" eb="64">
      <t>シュウニュウ</t>
    </rPh>
    <rPh sb="65" eb="67">
      <t>シシュツ</t>
    </rPh>
    <rPh sb="70" eb="73">
      <t>ホウテキヨウ</t>
    </rPh>
    <rPh sb="73" eb="74">
      <t>ゴ</t>
    </rPh>
    <rPh sb="75" eb="78">
      <t>ケッサンショ</t>
    </rPh>
    <rPh sb="79" eb="81">
      <t>ヒョウキ</t>
    </rPh>
    <rPh sb="85" eb="86">
      <t>ホウ</t>
    </rPh>
    <rPh sb="102" eb="104">
      <t>レイワ</t>
    </rPh>
    <rPh sb="105" eb="107">
      <t>ネンド</t>
    </rPh>
    <rPh sb="118" eb="121">
      <t>シュウエキテキ</t>
    </rPh>
    <rPh sb="121" eb="125">
      <t>シュウシヒリツ</t>
    </rPh>
    <rPh sb="126" eb="127">
      <t>タカ</t>
    </rPh>
    <rPh sb="169" eb="171">
      <t>ゲンザイ</t>
    </rPh>
    <rPh sb="173" eb="175">
      <t>ジギョウ</t>
    </rPh>
    <rPh sb="176" eb="179">
      <t>ジッシチュウ</t>
    </rPh>
    <rPh sb="196" eb="198">
      <t>ジュキュウ</t>
    </rPh>
    <rPh sb="270" eb="272">
      <t>ウチキ</t>
    </rPh>
    <rPh sb="273" eb="275">
      <t>ケッサン</t>
    </rPh>
    <rPh sb="279" eb="283">
      <t>キュウスイシュウエキ</t>
    </rPh>
    <rPh sb="284" eb="287">
      <t>ミシュウブン</t>
    </rPh>
    <rPh sb="288" eb="290">
      <t>ハンエイ</t>
    </rPh>
    <rPh sb="295" eb="298">
      <t>キギョウサイ</t>
    </rPh>
    <rPh sb="298" eb="299">
      <t>ザン</t>
    </rPh>
    <rPh sb="299" eb="300">
      <t>タカ</t>
    </rPh>
    <rPh sb="300" eb="301">
      <t>タイ</t>
    </rPh>
    <rPh sb="301" eb="303">
      <t>キュウスイ</t>
    </rPh>
    <rPh sb="303" eb="305">
      <t>シュウエキ</t>
    </rPh>
    <rPh sb="305" eb="307">
      <t>ヒリツ</t>
    </rPh>
    <rPh sb="308" eb="310">
      <t>ジョウショウ</t>
    </rPh>
    <rPh sb="312" eb="316">
      <t>キョウキュウタンカ</t>
    </rPh>
    <rPh sb="317" eb="318">
      <t>ヒク</t>
    </rPh>
    <rPh sb="333" eb="335">
      <t>ヨウイン</t>
    </rPh>
    <rPh sb="337" eb="339">
      <t>ショウカン</t>
    </rPh>
    <rPh sb="339" eb="341">
      <t>ガンキン</t>
    </rPh>
    <rPh sb="392" eb="394">
      <t>キョウキュウ</t>
    </rPh>
    <rPh sb="394" eb="396">
      <t>タンカ</t>
    </rPh>
    <rPh sb="397" eb="398">
      <t>ゲン</t>
    </rPh>
    <rPh sb="399" eb="401">
      <t>キュウスイ</t>
    </rPh>
    <rPh sb="401" eb="403">
      <t>ゲンカ</t>
    </rPh>
    <rPh sb="404" eb="405">
      <t>ゾウ</t>
    </rPh>
    <rPh sb="410" eb="412">
      <t>リョウキン</t>
    </rPh>
    <rPh sb="412" eb="415">
      <t>カイシュウリツ</t>
    </rPh>
    <rPh sb="416" eb="418">
      <t>テイカ</t>
    </rPh>
    <rPh sb="467" eb="468">
      <t>ゴ</t>
    </rPh>
    <rPh sb="475" eb="476">
      <t>ダイ</t>
    </rPh>
    <rPh sb="477" eb="479">
      <t>スイイ</t>
    </rPh>
    <phoneticPr fontId="4"/>
  </si>
  <si>
    <t>　入札遅延により平成29年度予定していた海底送水管の整備事業が繰越し、平成30年度に於いて③管路更新率が上昇。令和2年度に、建設改良工事の実施はなかった。
　現在実施している大下浄水場浄水施設更新事業は、海岸井戸を水源とし、淡水井戸の水をブレンドした逆浸透膜による海水淡水化施設の更新整備である。更新事業完了後（令和5年度予定）、施設の老朽化は解消される。</t>
    <rPh sb="55" eb="57">
      <t>レイワ</t>
    </rPh>
    <rPh sb="58" eb="59">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</si>
</sst>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3.73</c:v>
                </c:pt>
                <c:pt idx="1">
                  <c:v>0</c:v>
                </c:pt>
                <c:pt idx="2" formatCode="#,##0.00;&quot;△&quot;#,##0.00;&quot;-&quot;">
                  <c:v>0.42</c:v>
                </c:pt>
                <c:pt idx="3">
                  <c:v>0</c:v>
                </c:pt>
                <c:pt idx="4">
                  <c:v>0</c:v>
                </c:pt>
              </c:numCache>
            </c:numRef>
          </c:val>
          <c:extLst>
            <c:ext xmlns:c16="http://schemas.microsoft.com/office/drawing/2014/chart" uri="{C3380CC4-5D6E-409C-BE32-E72D297353CC}">
              <c16:uniqueId val="{00000000-B1C9-4904-B59D-3959C36DD9E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0.56999999999999995</c:v>
                </c:pt>
                <c:pt idx="2">
                  <c:v>0.62</c:v>
                </c:pt>
                <c:pt idx="3">
                  <c:v>0.39</c:v>
                </c:pt>
                <c:pt idx="4">
                  <c:v>0.61</c:v>
                </c:pt>
              </c:numCache>
            </c:numRef>
          </c:val>
          <c:smooth val="0"/>
          <c:extLst>
            <c:ext xmlns:c16="http://schemas.microsoft.com/office/drawing/2014/chart" uri="{C3380CC4-5D6E-409C-BE32-E72D297353CC}">
              <c16:uniqueId val="{00000001-B1C9-4904-B59D-3959C36DD9E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27.09</c:v>
                </c:pt>
                <c:pt idx="1">
                  <c:v>37.6</c:v>
                </c:pt>
                <c:pt idx="2">
                  <c:v>35.29</c:v>
                </c:pt>
                <c:pt idx="3">
                  <c:v>35.26</c:v>
                </c:pt>
                <c:pt idx="4">
                  <c:v>34.46</c:v>
                </c:pt>
              </c:numCache>
            </c:numRef>
          </c:val>
          <c:extLst>
            <c:ext xmlns:c16="http://schemas.microsoft.com/office/drawing/2014/chart" uri="{C3380CC4-5D6E-409C-BE32-E72D297353CC}">
              <c16:uniqueId val="{00000000-3B9F-4FEF-AAFE-6C39C4EE0B1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47.95</c:v>
                </c:pt>
                <c:pt idx="2">
                  <c:v>48.26</c:v>
                </c:pt>
                <c:pt idx="3">
                  <c:v>48.01</c:v>
                </c:pt>
                <c:pt idx="4">
                  <c:v>49.08</c:v>
                </c:pt>
              </c:numCache>
            </c:numRef>
          </c:val>
          <c:smooth val="0"/>
          <c:extLst>
            <c:ext xmlns:c16="http://schemas.microsoft.com/office/drawing/2014/chart" uri="{C3380CC4-5D6E-409C-BE32-E72D297353CC}">
              <c16:uniqueId val="{00000001-3B9F-4FEF-AAFE-6C39C4EE0B1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81.36</c:v>
                </c:pt>
                <c:pt idx="1">
                  <c:v>71.44</c:v>
                </c:pt>
                <c:pt idx="2">
                  <c:v>79.69</c:v>
                </c:pt>
                <c:pt idx="3">
                  <c:v>78.33</c:v>
                </c:pt>
                <c:pt idx="4">
                  <c:v>79.819999999999993</c:v>
                </c:pt>
              </c:numCache>
            </c:numRef>
          </c:val>
          <c:extLst>
            <c:ext xmlns:c16="http://schemas.microsoft.com/office/drawing/2014/chart" uri="{C3380CC4-5D6E-409C-BE32-E72D297353CC}">
              <c16:uniqueId val="{00000000-AFA2-4AC3-B571-E7094196890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74.900000000000006</c:v>
                </c:pt>
                <c:pt idx="2">
                  <c:v>72.72</c:v>
                </c:pt>
                <c:pt idx="3">
                  <c:v>72.75</c:v>
                </c:pt>
                <c:pt idx="4">
                  <c:v>71.27</c:v>
                </c:pt>
              </c:numCache>
            </c:numRef>
          </c:val>
          <c:smooth val="0"/>
          <c:extLst>
            <c:ext xmlns:c16="http://schemas.microsoft.com/office/drawing/2014/chart" uri="{C3380CC4-5D6E-409C-BE32-E72D297353CC}">
              <c16:uniqueId val="{00000001-AFA2-4AC3-B571-E7094196890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58.65</c:v>
                </c:pt>
                <c:pt idx="1">
                  <c:v>82.48</c:v>
                </c:pt>
                <c:pt idx="2">
                  <c:v>53.92</c:v>
                </c:pt>
                <c:pt idx="3">
                  <c:v>50.91</c:v>
                </c:pt>
                <c:pt idx="4">
                  <c:v>78.06</c:v>
                </c:pt>
              </c:numCache>
            </c:numRef>
          </c:val>
          <c:extLst>
            <c:ext xmlns:c16="http://schemas.microsoft.com/office/drawing/2014/chart" uri="{C3380CC4-5D6E-409C-BE32-E72D297353CC}">
              <c16:uniqueId val="{00000000-146E-4BE3-8D6F-5EFB2BAC74B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74.05</c:v>
                </c:pt>
                <c:pt idx="2">
                  <c:v>73.25</c:v>
                </c:pt>
                <c:pt idx="3">
                  <c:v>75.06</c:v>
                </c:pt>
                <c:pt idx="4">
                  <c:v>73.22</c:v>
                </c:pt>
              </c:numCache>
            </c:numRef>
          </c:val>
          <c:smooth val="0"/>
          <c:extLst>
            <c:ext xmlns:c16="http://schemas.microsoft.com/office/drawing/2014/chart" uri="{C3380CC4-5D6E-409C-BE32-E72D297353CC}">
              <c16:uniqueId val="{00000001-146E-4BE3-8D6F-5EFB2BAC74B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5B-4E3D-9B43-A00025937A2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B-4E3D-9B43-A00025937A2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0E-4BF6-BD62-01257038F94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0E-4BF6-BD62-01257038F94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C-4B08-ACCE-72FC0B64909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C-4B08-ACCE-72FC0B64909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EC-48EB-940C-3FE68CCB5BB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EC-48EB-940C-3FE68CCB5BB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3307.35</c:v>
                </c:pt>
                <c:pt idx="1">
                  <c:v>8438.2099999999991</c:v>
                </c:pt>
                <c:pt idx="2">
                  <c:v>8987.2800000000007</c:v>
                </c:pt>
                <c:pt idx="3">
                  <c:v>8527.0300000000007</c:v>
                </c:pt>
                <c:pt idx="4">
                  <c:v>9370.69</c:v>
                </c:pt>
              </c:numCache>
            </c:numRef>
          </c:val>
          <c:extLst>
            <c:ext xmlns:c16="http://schemas.microsoft.com/office/drawing/2014/chart" uri="{C3380CC4-5D6E-409C-BE32-E72D297353CC}">
              <c16:uniqueId val="{00000000-B1B7-4126-8ACE-5671050B18E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1302.33</c:v>
                </c:pt>
                <c:pt idx="2">
                  <c:v>1274.21</c:v>
                </c:pt>
                <c:pt idx="3">
                  <c:v>1183.92</c:v>
                </c:pt>
                <c:pt idx="4">
                  <c:v>1128.72</c:v>
                </c:pt>
              </c:numCache>
            </c:numRef>
          </c:val>
          <c:smooth val="0"/>
          <c:extLst>
            <c:ext xmlns:c16="http://schemas.microsoft.com/office/drawing/2014/chart" uri="{C3380CC4-5D6E-409C-BE32-E72D297353CC}">
              <c16:uniqueId val="{00000001-B1B7-4126-8ACE-5671050B18E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22.43</c:v>
                </c:pt>
                <c:pt idx="1">
                  <c:v>10.61</c:v>
                </c:pt>
                <c:pt idx="2">
                  <c:v>9.66</c:v>
                </c:pt>
                <c:pt idx="3">
                  <c:v>10.26</c:v>
                </c:pt>
                <c:pt idx="4">
                  <c:v>8.14</c:v>
                </c:pt>
              </c:numCache>
            </c:numRef>
          </c:val>
          <c:extLst>
            <c:ext xmlns:c16="http://schemas.microsoft.com/office/drawing/2014/chart" uri="{C3380CC4-5D6E-409C-BE32-E72D297353CC}">
              <c16:uniqueId val="{00000000-50D1-466A-945D-3116D806316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40.89</c:v>
                </c:pt>
                <c:pt idx="2">
                  <c:v>41.25</c:v>
                </c:pt>
                <c:pt idx="3">
                  <c:v>42.5</c:v>
                </c:pt>
                <c:pt idx="4">
                  <c:v>41.84</c:v>
                </c:pt>
              </c:numCache>
            </c:numRef>
          </c:val>
          <c:smooth val="0"/>
          <c:extLst>
            <c:ext xmlns:c16="http://schemas.microsoft.com/office/drawing/2014/chart" uri="{C3380CC4-5D6E-409C-BE32-E72D297353CC}">
              <c16:uniqueId val="{00000001-50D1-466A-945D-3116D806316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819.03</c:v>
                </c:pt>
                <c:pt idx="1">
                  <c:v>2028.6</c:v>
                </c:pt>
                <c:pt idx="2">
                  <c:v>2208.37</c:v>
                </c:pt>
                <c:pt idx="3">
                  <c:v>2231.77</c:v>
                </c:pt>
                <c:pt idx="4">
                  <c:v>2410.41</c:v>
                </c:pt>
              </c:numCache>
            </c:numRef>
          </c:val>
          <c:extLst>
            <c:ext xmlns:c16="http://schemas.microsoft.com/office/drawing/2014/chart" uri="{C3380CC4-5D6E-409C-BE32-E72D297353CC}">
              <c16:uniqueId val="{00000000-5823-441F-B20A-B952182A685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383.2</c:v>
                </c:pt>
                <c:pt idx="2">
                  <c:v>383.25</c:v>
                </c:pt>
                <c:pt idx="3">
                  <c:v>377.72</c:v>
                </c:pt>
                <c:pt idx="4">
                  <c:v>390.47</c:v>
                </c:pt>
              </c:numCache>
            </c:numRef>
          </c:val>
          <c:smooth val="0"/>
          <c:extLst>
            <c:ext xmlns:c16="http://schemas.microsoft.com/office/drawing/2014/chart" uri="{C3380CC4-5D6E-409C-BE32-E72D297353CC}">
              <c16:uniqueId val="{00000001-5823-441F-B20A-B952182A685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156254</v>
      </c>
      <c r="AM8" s="67"/>
      <c r="AN8" s="67"/>
      <c r="AO8" s="67"/>
      <c r="AP8" s="67"/>
      <c r="AQ8" s="67"/>
      <c r="AR8" s="67"/>
      <c r="AS8" s="67"/>
      <c r="AT8" s="66">
        <f>データ!$S$6</f>
        <v>419.21</v>
      </c>
      <c r="AU8" s="66"/>
      <c r="AV8" s="66"/>
      <c r="AW8" s="66"/>
      <c r="AX8" s="66"/>
      <c r="AY8" s="66"/>
      <c r="AZ8" s="66"/>
      <c r="BA8" s="66"/>
      <c r="BB8" s="66">
        <f>データ!$T$6</f>
        <v>372.73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0.23</v>
      </c>
      <c r="Q10" s="66"/>
      <c r="R10" s="66"/>
      <c r="S10" s="66"/>
      <c r="T10" s="66"/>
      <c r="U10" s="66"/>
      <c r="V10" s="66"/>
      <c r="W10" s="67">
        <f>データ!$Q$6</f>
        <v>3173</v>
      </c>
      <c r="X10" s="67"/>
      <c r="Y10" s="67"/>
      <c r="Z10" s="67"/>
      <c r="AA10" s="67"/>
      <c r="AB10" s="67"/>
      <c r="AC10" s="67"/>
      <c r="AD10" s="2"/>
      <c r="AE10" s="2"/>
      <c r="AF10" s="2"/>
      <c r="AG10" s="2"/>
      <c r="AH10" s="2"/>
      <c r="AI10" s="2"/>
      <c r="AJ10" s="2"/>
      <c r="AK10" s="2"/>
      <c r="AL10" s="67">
        <f>データ!$U$6</f>
        <v>353</v>
      </c>
      <c r="AM10" s="67"/>
      <c r="AN10" s="67"/>
      <c r="AO10" s="67"/>
      <c r="AP10" s="67"/>
      <c r="AQ10" s="67"/>
      <c r="AR10" s="67"/>
      <c r="AS10" s="67"/>
      <c r="AT10" s="66">
        <f>データ!$V$6</f>
        <v>5.52</v>
      </c>
      <c r="AU10" s="66"/>
      <c r="AV10" s="66"/>
      <c r="AW10" s="66"/>
      <c r="AX10" s="66"/>
      <c r="AY10" s="66"/>
      <c r="AZ10" s="66"/>
      <c r="BA10" s="66"/>
      <c r="BB10" s="66">
        <f>データ!$W$6</f>
        <v>63.95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zbtZGvLrzMslJEGI68Ms2C8yVbhDyKJWvxYUXxC34PU4Z20NioTtLpd8BTzgvPoYr6kkdfYlSr4kUUtwL5tSTQ==" saltValue="9JjhTHKOzTZJMN1vY//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382027</v>
      </c>
      <c r="D6" s="34">
        <f t="shared" si="3"/>
        <v>47</v>
      </c>
      <c r="E6" s="34">
        <f t="shared" si="3"/>
        <v>1</v>
      </c>
      <c r="F6" s="34">
        <f t="shared" si="3"/>
        <v>0</v>
      </c>
      <c r="G6" s="34">
        <f t="shared" si="3"/>
        <v>0</v>
      </c>
      <c r="H6" s="34" t="str">
        <f t="shared" si="3"/>
        <v>愛媛県　今治市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0.23</v>
      </c>
      <c r="Q6" s="35">
        <f t="shared" si="3"/>
        <v>3173</v>
      </c>
      <c r="R6" s="35">
        <f t="shared" si="3"/>
        <v>156254</v>
      </c>
      <c r="S6" s="35">
        <f t="shared" si="3"/>
        <v>419.21</v>
      </c>
      <c r="T6" s="35">
        <f t="shared" si="3"/>
        <v>372.73</v>
      </c>
      <c r="U6" s="35">
        <f t="shared" si="3"/>
        <v>353</v>
      </c>
      <c r="V6" s="35">
        <f t="shared" si="3"/>
        <v>5.52</v>
      </c>
      <c r="W6" s="35">
        <f t="shared" si="3"/>
        <v>63.95</v>
      </c>
      <c r="X6" s="36">
        <f>IF(X7="",NA(),X7)</f>
        <v>58.65</v>
      </c>
      <c r="Y6" s="36">
        <f t="shared" ref="Y6:AG6" si="4">IF(Y7="",NA(),Y7)</f>
        <v>82.48</v>
      </c>
      <c r="Z6" s="36">
        <f t="shared" si="4"/>
        <v>53.92</v>
      </c>
      <c r="AA6" s="36">
        <f t="shared" si="4"/>
        <v>50.91</v>
      </c>
      <c r="AB6" s="36">
        <f t="shared" si="4"/>
        <v>78.06</v>
      </c>
      <c r="AC6" s="36">
        <f t="shared" si="4"/>
        <v>77.56</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3307.35</v>
      </c>
      <c r="BF6" s="36">
        <f t="shared" ref="BF6:BN6" si="7">IF(BF7="",NA(),BF7)</f>
        <v>8438.2099999999991</v>
      </c>
      <c r="BG6" s="36">
        <f t="shared" si="7"/>
        <v>8987.2800000000007</v>
      </c>
      <c r="BH6" s="36">
        <f t="shared" si="7"/>
        <v>8527.0300000000007</v>
      </c>
      <c r="BI6" s="36">
        <f t="shared" si="7"/>
        <v>9370.69</v>
      </c>
      <c r="BJ6" s="36">
        <f t="shared" si="7"/>
        <v>1144.79</v>
      </c>
      <c r="BK6" s="36">
        <f t="shared" si="7"/>
        <v>1302.33</v>
      </c>
      <c r="BL6" s="36">
        <f t="shared" si="7"/>
        <v>1274.21</v>
      </c>
      <c r="BM6" s="36">
        <f t="shared" si="7"/>
        <v>1183.92</v>
      </c>
      <c r="BN6" s="36">
        <f t="shared" si="7"/>
        <v>1128.72</v>
      </c>
      <c r="BO6" s="35" t="str">
        <f>IF(BO7="","",IF(BO7="-","【-】","【"&amp;SUBSTITUTE(TEXT(BO7,"#,##0.00"),"-","△")&amp;"】"))</f>
        <v>【949.15】</v>
      </c>
      <c r="BP6" s="36">
        <f>IF(BP7="",NA(),BP7)</f>
        <v>22.43</v>
      </c>
      <c r="BQ6" s="36">
        <f t="shared" ref="BQ6:BY6" si="8">IF(BQ7="",NA(),BQ7)</f>
        <v>10.61</v>
      </c>
      <c r="BR6" s="36">
        <f t="shared" si="8"/>
        <v>9.66</v>
      </c>
      <c r="BS6" s="36">
        <f t="shared" si="8"/>
        <v>10.26</v>
      </c>
      <c r="BT6" s="36">
        <f t="shared" si="8"/>
        <v>8.14</v>
      </c>
      <c r="BU6" s="36">
        <f t="shared" si="8"/>
        <v>56.04</v>
      </c>
      <c r="BV6" s="36">
        <f t="shared" si="8"/>
        <v>40.89</v>
      </c>
      <c r="BW6" s="36">
        <f t="shared" si="8"/>
        <v>41.25</v>
      </c>
      <c r="BX6" s="36">
        <f t="shared" si="8"/>
        <v>42.5</v>
      </c>
      <c r="BY6" s="36">
        <f t="shared" si="8"/>
        <v>41.84</v>
      </c>
      <c r="BZ6" s="35" t="str">
        <f>IF(BZ7="","",IF(BZ7="-","【-】","【"&amp;SUBSTITUTE(TEXT(BZ7,"#,##0.00"),"-","△")&amp;"】"))</f>
        <v>【55.87】</v>
      </c>
      <c r="CA6" s="36">
        <f>IF(CA7="",NA(),CA7)</f>
        <v>819.03</v>
      </c>
      <c r="CB6" s="36">
        <f t="shared" ref="CB6:CJ6" si="9">IF(CB7="",NA(),CB7)</f>
        <v>2028.6</v>
      </c>
      <c r="CC6" s="36">
        <f t="shared" si="9"/>
        <v>2208.37</v>
      </c>
      <c r="CD6" s="36">
        <f t="shared" si="9"/>
        <v>2231.77</v>
      </c>
      <c r="CE6" s="36">
        <f t="shared" si="9"/>
        <v>2410.41</v>
      </c>
      <c r="CF6" s="36">
        <f t="shared" si="9"/>
        <v>304.35000000000002</v>
      </c>
      <c r="CG6" s="36">
        <f t="shared" si="9"/>
        <v>383.2</v>
      </c>
      <c r="CH6" s="36">
        <f t="shared" si="9"/>
        <v>383.25</v>
      </c>
      <c r="CI6" s="36">
        <f t="shared" si="9"/>
        <v>377.72</v>
      </c>
      <c r="CJ6" s="36">
        <f t="shared" si="9"/>
        <v>390.47</v>
      </c>
      <c r="CK6" s="35" t="str">
        <f>IF(CK7="","",IF(CK7="-","【-】","【"&amp;SUBSTITUTE(TEXT(CK7,"#,##0.00"),"-","△")&amp;"】"))</f>
        <v>【288.19】</v>
      </c>
      <c r="CL6" s="36">
        <f>IF(CL7="",NA(),CL7)</f>
        <v>27.09</v>
      </c>
      <c r="CM6" s="36">
        <f t="shared" ref="CM6:CU6" si="10">IF(CM7="",NA(),CM7)</f>
        <v>37.6</v>
      </c>
      <c r="CN6" s="36">
        <f t="shared" si="10"/>
        <v>35.29</v>
      </c>
      <c r="CO6" s="36">
        <f t="shared" si="10"/>
        <v>35.26</v>
      </c>
      <c r="CP6" s="36">
        <f t="shared" si="10"/>
        <v>34.46</v>
      </c>
      <c r="CQ6" s="36">
        <f t="shared" si="10"/>
        <v>55.9</v>
      </c>
      <c r="CR6" s="36">
        <f t="shared" si="10"/>
        <v>47.95</v>
      </c>
      <c r="CS6" s="36">
        <f t="shared" si="10"/>
        <v>48.26</v>
      </c>
      <c r="CT6" s="36">
        <f t="shared" si="10"/>
        <v>48.01</v>
      </c>
      <c r="CU6" s="36">
        <f t="shared" si="10"/>
        <v>49.08</v>
      </c>
      <c r="CV6" s="35" t="str">
        <f>IF(CV7="","",IF(CV7="-","【-】","【"&amp;SUBSTITUTE(TEXT(CV7,"#,##0.00"),"-","△")&amp;"】"))</f>
        <v>【56.31】</v>
      </c>
      <c r="CW6" s="36">
        <f>IF(CW7="",NA(),CW7)</f>
        <v>81.36</v>
      </c>
      <c r="CX6" s="36">
        <f t="shared" ref="CX6:DF6" si="11">IF(CX7="",NA(),CX7)</f>
        <v>71.44</v>
      </c>
      <c r="CY6" s="36">
        <f t="shared" si="11"/>
        <v>79.69</v>
      </c>
      <c r="CZ6" s="36">
        <f t="shared" si="11"/>
        <v>78.33</v>
      </c>
      <c r="DA6" s="36">
        <f t="shared" si="11"/>
        <v>79.819999999999993</v>
      </c>
      <c r="DB6" s="36">
        <f t="shared" si="11"/>
        <v>73.28</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3.73</v>
      </c>
      <c r="EE6" s="35">
        <f t="shared" ref="EE6:EM6" si="14">IF(EE7="",NA(),EE7)</f>
        <v>0</v>
      </c>
      <c r="EF6" s="36">
        <f t="shared" si="14"/>
        <v>0.42</v>
      </c>
      <c r="EG6" s="35">
        <f t="shared" si="14"/>
        <v>0</v>
      </c>
      <c r="EH6" s="35">
        <f t="shared" si="14"/>
        <v>0</v>
      </c>
      <c r="EI6" s="36">
        <f t="shared" si="14"/>
        <v>0.53</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382027</v>
      </c>
      <c r="D7" s="38">
        <v>47</v>
      </c>
      <c r="E7" s="38">
        <v>1</v>
      </c>
      <c r="F7" s="38">
        <v>0</v>
      </c>
      <c r="G7" s="38">
        <v>0</v>
      </c>
      <c r="H7" s="38" t="s">
        <v>94</v>
      </c>
      <c r="I7" s="38" t="s">
        <v>95</v>
      </c>
      <c r="J7" s="38" t="s">
        <v>96</v>
      </c>
      <c r="K7" s="38" t="s">
        <v>97</v>
      </c>
      <c r="L7" s="38" t="s">
        <v>98</v>
      </c>
      <c r="M7" s="38" t="s">
        <v>99</v>
      </c>
      <c r="N7" s="39" t="s">
        <v>100</v>
      </c>
      <c r="O7" s="39" t="s">
        <v>101</v>
      </c>
      <c r="P7" s="39">
        <v>0.23</v>
      </c>
      <c r="Q7" s="39">
        <v>3173</v>
      </c>
      <c r="R7" s="39">
        <v>156254</v>
      </c>
      <c r="S7" s="39">
        <v>419.21</v>
      </c>
      <c r="T7" s="39">
        <v>372.73</v>
      </c>
      <c r="U7" s="39">
        <v>353</v>
      </c>
      <c r="V7" s="39">
        <v>5.52</v>
      </c>
      <c r="W7" s="39">
        <v>63.95</v>
      </c>
      <c r="X7" s="39">
        <v>58.65</v>
      </c>
      <c r="Y7" s="39">
        <v>82.48</v>
      </c>
      <c r="Z7" s="39">
        <v>53.92</v>
      </c>
      <c r="AA7" s="39">
        <v>50.91</v>
      </c>
      <c r="AB7" s="39">
        <v>78.06</v>
      </c>
      <c r="AC7" s="39">
        <v>77.56</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3307.35</v>
      </c>
      <c r="BF7" s="39">
        <v>8438.2099999999991</v>
      </c>
      <c r="BG7" s="39">
        <v>8987.2800000000007</v>
      </c>
      <c r="BH7" s="39">
        <v>8527.0300000000007</v>
      </c>
      <c r="BI7" s="39">
        <v>9370.69</v>
      </c>
      <c r="BJ7" s="39">
        <v>1144.79</v>
      </c>
      <c r="BK7" s="39">
        <v>1302.33</v>
      </c>
      <c r="BL7" s="39">
        <v>1274.21</v>
      </c>
      <c r="BM7" s="39">
        <v>1183.92</v>
      </c>
      <c r="BN7" s="39">
        <v>1128.72</v>
      </c>
      <c r="BO7" s="39">
        <v>949.15</v>
      </c>
      <c r="BP7" s="39">
        <v>22.43</v>
      </c>
      <c r="BQ7" s="39">
        <v>10.61</v>
      </c>
      <c r="BR7" s="39">
        <v>9.66</v>
      </c>
      <c r="BS7" s="39">
        <v>10.26</v>
      </c>
      <c r="BT7" s="39">
        <v>8.14</v>
      </c>
      <c r="BU7" s="39">
        <v>56.04</v>
      </c>
      <c r="BV7" s="39">
        <v>40.89</v>
      </c>
      <c r="BW7" s="39">
        <v>41.25</v>
      </c>
      <c r="BX7" s="39">
        <v>42.5</v>
      </c>
      <c r="BY7" s="39">
        <v>41.84</v>
      </c>
      <c r="BZ7" s="39">
        <v>55.87</v>
      </c>
      <c r="CA7" s="39">
        <v>819.03</v>
      </c>
      <c r="CB7" s="39">
        <v>2028.6</v>
      </c>
      <c r="CC7" s="39">
        <v>2208.37</v>
      </c>
      <c r="CD7" s="39">
        <v>2231.77</v>
      </c>
      <c r="CE7" s="39">
        <v>2410.41</v>
      </c>
      <c r="CF7" s="39">
        <v>304.35000000000002</v>
      </c>
      <c r="CG7" s="39">
        <v>383.2</v>
      </c>
      <c r="CH7" s="39">
        <v>383.25</v>
      </c>
      <c r="CI7" s="39">
        <v>377.72</v>
      </c>
      <c r="CJ7" s="39">
        <v>390.47</v>
      </c>
      <c r="CK7" s="39">
        <v>288.19</v>
      </c>
      <c r="CL7" s="39">
        <v>27.09</v>
      </c>
      <c r="CM7" s="39">
        <v>37.6</v>
      </c>
      <c r="CN7" s="39">
        <v>35.29</v>
      </c>
      <c r="CO7" s="39">
        <v>35.26</v>
      </c>
      <c r="CP7" s="39">
        <v>34.46</v>
      </c>
      <c r="CQ7" s="39">
        <v>55.9</v>
      </c>
      <c r="CR7" s="39">
        <v>47.95</v>
      </c>
      <c r="CS7" s="39">
        <v>48.26</v>
      </c>
      <c r="CT7" s="39">
        <v>48.01</v>
      </c>
      <c r="CU7" s="39">
        <v>49.08</v>
      </c>
      <c r="CV7" s="39">
        <v>56.31</v>
      </c>
      <c r="CW7" s="39">
        <v>81.36</v>
      </c>
      <c r="CX7" s="39">
        <v>71.44</v>
      </c>
      <c r="CY7" s="39">
        <v>79.69</v>
      </c>
      <c r="CZ7" s="39">
        <v>78.33</v>
      </c>
      <c r="DA7" s="39">
        <v>79.819999999999993</v>
      </c>
      <c r="DB7" s="39">
        <v>73.28</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3.73</v>
      </c>
      <c r="EE7" s="39">
        <v>0</v>
      </c>
      <c r="EF7" s="39">
        <v>0.42</v>
      </c>
      <c r="EG7" s="39">
        <v>0</v>
      </c>
      <c r="EH7" s="39">
        <v>0</v>
      </c>
      <c r="EI7" s="39">
        <v>0.53</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109</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2022-02-03T00:57:14Z</cp:lastPrinted>
  <dcterms:created xsi:type="dcterms:W3CDTF">2021-12-03T07:04:42Z</dcterms:created>
  <dcterms:modified xsi:type="dcterms:W3CDTF">2022-02-03T00:57:16Z</dcterms:modified>
  <cp:category/>
</cp:coreProperties>
</file>