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Ugifile01\07_財政課\01_財政係\庶務\00照会回答\11公営企業関係\R3\【対応中】220113公営企業に係る経営分析表（令和２年度決算）の分析等について（照会）\4.回答\"/>
    </mc:Choice>
  </mc:AlternateContent>
  <xr:revisionPtr revIDLastSave="0" documentId="13_ncr:1_{64143A77-1716-44F4-AB7D-9784A9C316BD}" xr6:coauthVersionLast="44" xr6:coauthVersionMax="44" xr10:uidLastSave="{00000000-0000-0000-0000-000000000000}"/>
  <workbookProtection workbookAlgorithmName="SHA-512" workbookHashValue="RIAi4fFgGvOyclFoZB0RQcxCPOX9kAxY2IWm78ZeoDWwlXFEYg8frn5tVV8CiSv5O63d4RTyXmQcTd/9Zz/7bQ==" workbookSaltValue="Fq9w2AHEpOXn7uMvGbN1k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R6" i="5"/>
  <c r="Q6" i="5"/>
  <c r="P6" i="5"/>
  <c r="O6" i="5"/>
  <c r="N6" i="5"/>
  <c r="B10" i="4" s="1"/>
  <c r="M6" i="5"/>
  <c r="AD8" i="4" s="1"/>
  <c r="L6" i="5"/>
  <c r="W8" i="4" s="1"/>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D10" i="4"/>
  <c r="W10" i="4"/>
  <c r="P10" i="4"/>
  <c r="I10" i="4"/>
  <c r="AL8" i="4"/>
  <c r="P8" i="4"/>
  <c r="I8" i="4"/>
  <c r="B8" i="4"/>
  <c r="B6" i="4"/>
</calcChain>
</file>

<file path=xl/sharedStrings.xml><?xml version="1.0" encoding="utf-8"?>
<sst xmlns="http://schemas.openxmlformats.org/spreadsheetml/2006/main" count="236" uniqueCount="116">
  <si>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</si>
  <si>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</si>
  <si>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</si>
  <si>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</si>
  <si>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</si>
  <si>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</si>
  <si>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</si>
  <si>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</si>
  <si>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</si>
  <si>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</si>
  <si>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</si>
  <si>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</si>
  <si>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</si>
  <si>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</si>
  <si>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</si>
  <si>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</si>
  <si>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</si>
  <si>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</si>
  <si>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</si>
  <si>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</si>
  <si>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</si>
  <si>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</si>
  <si>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</si>
  <si>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</si>
  <si>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</si>
  <si>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</si>
  <si>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</si>
  <si>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</si>
  <si>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</si>
  <si>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</si>
  <si>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</si>
  <si>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</si>
  <si>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</si>
  <si>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</si>
  <si>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</si>
  <si>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</si>
  <si>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</si>
  <si>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</si>
  <si>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</si>
  <si>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令和2年度全国平均</t>
    <rPh sb="0" eb="2">
      <t>レイワ</t>
    </rPh>
    <rPh sb="3" eb="5">
      <t>ネンド</t>
    </rPh>
    <phoneticPr fontId="1"/>
  </si>
  <si>
    <t>-</t>
  </si>
  <si>
    <t>分析欄</t>
    <rPh sb="0" eb="2">
      <t>ブンセキ</t>
    </rPh>
    <rPh sb="2" eb="3">
      <t>ラン</t>
    </rPh>
    <phoneticPr fontId="1"/>
  </si>
  <si>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</si>
  <si>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</si>
  <si>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</si>
  <si>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</si>
  <si>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</si>
  <si>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</si>
  <si>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</si>
  <si>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</si>
  <si>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</si>
  <si>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</si>
  <si>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</si>
  <si>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</si>
  <si>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</si>
  <si>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</si>
  <si>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</si>
  <si>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</si>
  <si>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</si>
  <si>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</si>
  <si>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</si>
  <si>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</si>
  <si>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</si>
  <si>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</si>
  <si>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</si>
  <si>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</si>
  <si>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</si>
  <si>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</si>
  <si>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</si>
  <si>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</si>
  <si>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</si>
  <si>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</si>
  <si>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</si>
  <si>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</si>
  <si>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</si>
  <si>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</si>
  <si>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</si>
  <si>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</si>
  <si>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</si>
  <si>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</si>
  <si>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</si>
  <si>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</si>
  <si>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</si>
  <si>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</si>
  <si>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</si>
  <si>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</si>
  <si>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</si>
  <si>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</si>
  <si>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</si>
  <si>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</si>
  <si>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</si>
  <si>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</si>
  <si>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</si>
  <si>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</si>
  <si>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</si>
  <si>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</si>
  <si>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愛媛県　宇和島市</t>
  </si>
  <si>
    <t>法非適用</t>
  </si>
  <si>
    <t>下水道事業</t>
  </si>
  <si>
    <t>漁業集落排水</t>
  </si>
  <si>
    <t>H2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</si>
  <si>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</si>
  <si>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</si>
  <si>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</si>
  <si>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</si>
  <si>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</si>
  <si>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</si>
  <si>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</si>
  <si>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</si>
  <si>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</si>
  <si>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</si>
  <si>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</si>
  <si>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</si>
  <si>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xml:space="preserve"> 収益的収支比率は、使用料収入が微増したため増加となった。人口は減少しており、一時的なものであると考える。
　企業債残高については、現在新規借入れを行っていないため、年々減少し、比率も低下している。しかし施設の長寿命化を目指し機能保全計画を作成したところであり、今後計画に基づき整備を進めるため、増加する見込みである。
　経費回収率においては、修繕費も増加したが使用料収入がより増加したため微増となった。
　汚水処理原価については、処理水量にかかわらず維持管理費等についての経費は必要であり、更に離島・海岸半島部という地理的要因により小規模であるため高水準となっている。
　施設利用率においては、ここ数年横ばい状態が続いているが、改善するためには広域化等による効率化を図ることも選択肢ではあるが、離島・海岸半島部に点在しており、隣接する集落が近隣にはないため広域化は困難な状況である。
　また、水洗化率においては、前年と同程度である。
　現状では、経費のうち使用料収入で賄えない部分について、一般会計からの基準外繰入を行っている状況である。
　今後の使用料金の改定予定については、現在他市と比較して高料金となっており、利用者に更なる負担を求めることは当面困難と考える。</t>
    <rPh sb="10" eb="13">
      <t>シヨウリョウ</t>
    </rPh>
    <rPh sb="13" eb="15">
      <t>シュウニュウ</t>
    </rPh>
    <rPh sb="16" eb="18">
      <t>ビゾウ</t>
    </rPh>
    <rPh sb="22" eb="24">
      <t>ゾウカ</t>
    </rPh>
    <rPh sb="29" eb="31">
      <t>ジンコウ</t>
    </rPh>
    <rPh sb="32" eb="34">
      <t>ゲンショウ</t>
    </rPh>
    <rPh sb="39" eb="42">
      <t>イチジテキ</t>
    </rPh>
    <rPh sb="49" eb="50">
      <t>カンガ</t>
    </rPh>
    <rPh sb="105" eb="109">
      <t>チョウジュミョウカ</t>
    </rPh>
    <rPh sb="110" eb="112">
      <t>メザ</t>
    </rPh>
    <rPh sb="115" eb="117">
      <t>ホゼン</t>
    </rPh>
    <rPh sb="117" eb="119">
      <t>ケイカク</t>
    </rPh>
    <rPh sb="120" eb="122">
      <t>サクセイ</t>
    </rPh>
    <rPh sb="131" eb="133">
      <t>コンゴ</t>
    </rPh>
    <rPh sb="133" eb="135">
      <t>ケイカク</t>
    </rPh>
    <rPh sb="136" eb="137">
      <t>モト</t>
    </rPh>
    <rPh sb="139" eb="141">
      <t>セイビ</t>
    </rPh>
    <rPh sb="142" eb="143">
      <t>スス</t>
    </rPh>
    <rPh sb="148" eb="150">
      <t>ゾウカ</t>
    </rPh>
    <rPh sb="152" eb="154">
      <t>ミコ</t>
    </rPh>
    <rPh sb="172" eb="175">
      <t>シュウゼンヒ</t>
    </rPh>
    <rPh sb="176" eb="178">
      <t>ゾウカ</t>
    </rPh>
    <rPh sb="189" eb="191">
      <t>ゾウカ</t>
    </rPh>
    <rPh sb="195" eb="197">
      <t>ビゾウ</t>
    </rPh>
    <rPh sb="300" eb="303">
      <t>スウネンヨコ</t>
    </rPh>
    <rPh sb="305" eb="307">
      <t>ジョウタイ</t>
    </rPh>
    <rPh sb="308" eb="309">
      <t>ツヅ</t>
    </rPh>
    <rPh sb="407" eb="408">
      <t>ゼン</t>
    </rPh>
    <rPh sb="408" eb="409">
      <t>ネン</t>
    </rPh>
    <rPh sb="410" eb="411">
      <t>ドウ</t>
    </rPh>
    <rPh sb="411" eb="413">
      <t>テイド</t>
    </rPh>
    <phoneticPr fontId="1"/>
  </si>
  <si>
    <t>　各施設、供用開始から18年から24年が経過している。管渠について、法定耐用年数が経過するまでには期間があり、改修計画の見直しや大規模な修繕改修は予定していない。しかし、海岸部のため塩害等も予想されるため、適正な点検・維持管理に努める。
　また、設備・機器については、機能診断を実施し長寿命化計画を作成しており。今後その計画に基づき適正な更新・改修等を随時実施する予定である。</t>
    <rPh sb="149" eb="151">
      <t>サクセイ</t>
    </rPh>
    <phoneticPr fontId="1"/>
  </si>
  <si>
    <t>　今後も人口減少が主な要因となり、使用料収入の減少や施設利用率の低下が懸念されている。しかし、事業の広域化、管路延伸による区域の拡大は離島・海岸半島部に点在しているため、今後も困難な現状である。
　使用料金については、1月20㎥あたり津島地区が5,400円、遊子地区が4,795円と他市に比べて大変高い料金設定を導入しており、利用者に更なる負担を求める改定は当面困難である。
　また、地区住民にとっては生活環境を維持し快適な市民生活を送るために必要不可欠な施設であり、今後も安定的にサービスを提供する必要がある。今後、長寿命化計画に基づき、効率的で適正な施設の更新等を行う。
　また、未接続の世帯に対しても、接続による地域環境の改善に理解を求めるなど普及・啓発活動の推進を行い、使用料の増収に努めるとともに、随時点検等を細かに実施することで費用発生の抑制を図り、今後も更なる経費削減に努める。</t>
    <rPh sb="256" eb="258">
      <t>コンゴ</t>
    </rPh>
    <rPh sb="266" eb="267">
      <t>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</si>
</sst>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8"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
      <sz val="11"/>
      <name val="ＭＳ ゴシック"/>
      <family val="3"/>
      <charset val="128"/>
    </font>
    <font>
      <b/>
      <sz val="12"/>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5" fillId="0" borderId="4"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5"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Border="1" applyAlignment="1">
      <alignment horizontal="left" vertical="center"/>
    </xf>
    <xf numFmtId="0" fontId="16" fillId="0" borderId="8" xfId="0" applyFont="1" applyBorder="1" applyAlignment="1">
      <alignment horizontal="left" vertical="center"/>
    </xf>
    <xf numFmtId="0" fontId="17" fillId="0" borderId="4"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74-4E3A-BEE7-8E479B27E16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0.09</c:v>
                </c:pt>
                <c:pt idx="2">
                  <c:v>0.02</c:v>
                </c:pt>
                <c:pt idx="3">
                  <c:v>0.01</c:v>
                </c:pt>
                <c:pt idx="4">
                  <c:v>1.6</c:v>
                </c:pt>
              </c:numCache>
            </c:numRef>
          </c:val>
          <c:smooth val="0"/>
          <c:extLst>
            <c:ext xmlns:c16="http://schemas.microsoft.com/office/drawing/2014/chart" uri="{C3380CC4-5D6E-409C-BE32-E72D297353CC}">
              <c16:uniqueId val="{00000001-1574-4E3A-BEE7-8E479B27E16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28.24</c:v>
                </c:pt>
                <c:pt idx="1">
                  <c:v>28.87</c:v>
                </c:pt>
                <c:pt idx="2">
                  <c:v>28.45</c:v>
                </c:pt>
                <c:pt idx="3">
                  <c:v>27.6</c:v>
                </c:pt>
                <c:pt idx="4">
                  <c:v>28.45</c:v>
                </c:pt>
              </c:numCache>
            </c:numRef>
          </c:val>
          <c:extLst>
            <c:ext xmlns:c16="http://schemas.microsoft.com/office/drawing/2014/chart" uri="{C3380CC4-5D6E-409C-BE32-E72D297353CC}">
              <c16:uniqueId val="{00000000-71BA-40B5-96AB-6AE69268D4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33.729999999999997</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71BA-40B5-96AB-6AE69268D4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71.819999999999993</c:v>
                </c:pt>
                <c:pt idx="1">
                  <c:v>71.97</c:v>
                </c:pt>
                <c:pt idx="2">
                  <c:v>72.739999999999995</c:v>
                </c:pt>
                <c:pt idx="3">
                  <c:v>75.16</c:v>
                </c:pt>
                <c:pt idx="4">
                  <c:v>74.97</c:v>
                </c:pt>
              </c:numCache>
            </c:numRef>
          </c:val>
          <c:extLst>
            <c:ext xmlns:c16="http://schemas.microsoft.com/office/drawing/2014/chart" uri="{C3380CC4-5D6E-409C-BE32-E72D297353CC}">
              <c16:uniqueId val="{00000000-CAD0-45E2-BBA5-C4E8C65F16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79.989999999999995</c:v>
                </c:pt>
                <c:pt idx="1">
                  <c:v>79.98</c:v>
                </c:pt>
                <c:pt idx="2">
                  <c:v>80.8</c:v>
                </c:pt>
                <c:pt idx="3">
                  <c:v>79.2</c:v>
                </c:pt>
                <c:pt idx="4">
                  <c:v>79.09</c:v>
                </c:pt>
              </c:numCache>
            </c:numRef>
          </c:val>
          <c:smooth val="0"/>
          <c:extLst>
            <c:ext xmlns:c16="http://schemas.microsoft.com/office/drawing/2014/chart" uri="{C3380CC4-5D6E-409C-BE32-E72D297353CC}">
              <c16:uniqueId val="{00000001-CAD0-45E2-BBA5-C4E8C65F16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60.26</c:v>
                </c:pt>
                <c:pt idx="1">
                  <c:v>60.48</c:v>
                </c:pt>
                <c:pt idx="2">
                  <c:v>57.22</c:v>
                </c:pt>
                <c:pt idx="3">
                  <c:v>56.94</c:v>
                </c:pt>
                <c:pt idx="4">
                  <c:v>57.55</c:v>
                </c:pt>
              </c:numCache>
            </c:numRef>
          </c:val>
          <c:extLst>
            <c:ext xmlns:c16="http://schemas.microsoft.com/office/drawing/2014/chart" uri="{C3380CC4-5D6E-409C-BE32-E72D297353CC}">
              <c16:uniqueId val="{00000000-C990-4915-9A4E-258D3D2236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90-4915-9A4E-258D3D2236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0E-4304-9E66-FE2164BF188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0E-4304-9E66-FE2164BF188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F7-4408-91B3-A3D305D6CF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F7-4408-91B3-A3D305D6CF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02-495F-A2EC-19745D3F3B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02-495F-A2EC-19745D3F3B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30-4109-87CC-2793BDCAA3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30-4109-87CC-2793BDCAA3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1231.2</c:v>
                </c:pt>
                <c:pt idx="1">
                  <c:v>1119.01</c:v>
                </c:pt>
                <c:pt idx="2">
                  <c:v>1062.5899999999999</c:v>
                </c:pt>
                <c:pt idx="3">
                  <c:v>969.12</c:v>
                </c:pt>
                <c:pt idx="4">
                  <c:v>842.18</c:v>
                </c:pt>
              </c:numCache>
            </c:numRef>
          </c:val>
          <c:extLst>
            <c:ext xmlns:c16="http://schemas.microsoft.com/office/drawing/2014/chart" uri="{C3380CC4-5D6E-409C-BE32-E72D297353CC}">
              <c16:uniqueId val="{00000000-BF7D-4488-A4F9-FA4190659B5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1063.93</c:v>
                </c:pt>
                <c:pt idx="1">
                  <c:v>1060.8599999999999</c:v>
                </c:pt>
                <c:pt idx="2">
                  <c:v>1006.65</c:v>
                </c:pt>
                <c:pt idx="3">
                  <c:v>998.42</c:v>
                </c:pt>
                <c:pt idx="4">
                  <c:v>1095.52</c:v>
                </c:pt>
              </c:numCache>
            </c:numRef>
          </c:val>
          <c:smooth val="0"/>
          <c:extLst>
            <c:ext xmlns:c16="http://schemas.microsoft.com/office/drawing/2014/chart" uri="{C3380CC4-5D6E-409C-BE32-E72D297353CC}">
              <c16:uniqueId val="{00000001-BF7D-4488-A4F9-FA4190659B5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34.07</c:v>
                </c:pt>
                <c:pt idx="1">
                  <c:v>34.92</c:v>
                </c:pt>
                <c:pt idx="2">
                  <c:v>31.74</c:v>
                </c:pt>
                <c:pt idx="3">
                  <c:v>31.52</c:v>
                </c:pt>
                <c:pt idx="4">
                  <c:v>32.659999999999997</c:v>
                </c:pt>
              </c:numCache>
            </c:numRef>
          </c:val>
          <c:extLst>
            <c:ext xmlns:c16="http://schemas.microsoft.com/office/drawing/2014/chart" uri="{C3380CC4-5D6E-409C-BE32-E72D297353CC}">
              <c16:uniqueId val="{00000000-2E23-41EE-8E49-D8891F62F7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46.26</c:v>
                </c:pt>
                <c:pt idx="1">
                  <c:v>45.81</c:v>
                </c:pt>
                <c:pt idx="2">
                  <c:v>43.43</c:v>
                </c:pt>
                <c:pt idx="3">
                  <c:v>41.41</c:v>
                </c:pt>
                <c:pt idx="4">
                  <c:v>39.64</c:v>
                </c:pt>
              </c:numCache>
            </c:numRef>
          </c:val>
          <c:smooth val="0"/>
          <c:extLst>
            <c:ext xmlns:c16="http://schemas.microsoft.com/office/drawing/2014/chart" uri="{C3380CC4-5D6E-409C-BE32-E72D297353CC}">
              <c16:uniqueId val="{00000001-2E23-41EE-8E49-D8891F62F7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800.06</c:v>
                </c:pt>
                <c:pt idx="1">
                  <c:v>780.87</c:v>
                </c:pt>
                <c:pt idx="2">
                  <c:v>844.74</c:v>
                </c:pt>
                <c:pt idx="3">
                  <c:v>885.43</c:v>
                </c:pt>
                <c:pt idx="4">
                  <c:v>876.06</c:v>
                </c:pt>
              </c:numCache>
            </c:numRef>
          </c:val>
          <c:extLst>
            <c:ext xmlns:c16="http://schemas.microsoft.com/office/drawing/2014/chart" uri="{C3380CC4-5D6E-409C-BE32-E72D297353CC}">
              <c16:uniqueId val="{00000000-E47E-49ED-97CA-F2C60310F9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376.4</c:v>
                </c:pt>
                <c:pt idx="1">
                  <c:v>383.92</c:v>
                </c:pt>
                <c:pt idx="2">
                  <c:v>400.44</c:v>
                </c:pt>
                <c:pt idx="3">
                  <c:v>417.56</c:v>
                </c:pt>
                <c:pt idx="4">
                  <c:v>449.72</c:v>
                </c:pt>
              </c:numCache>
            </c:numRef>
          </c:val>
          <c:smooth val="0"/>
          <c:extLst>
            <c:ext xmlns:c16="http://schemas.microsoft.com/office/drawing/2014/chart" uri="{C3380CC4-5D6E-409C-BE32-E72D297353CC}">
              <c16:uniqueId val="{00000001-E47E-49ED-97CA-F2C60310F9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【1,042.34】</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【80.45】</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【32.98】</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【410.22】</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【42.60】</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【1.09】</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86"/>
  <sheetViews>
    <sheetView showGridLines="0" tabSelected="1" zoomScale="70" zoomScaleNormal="70" workbookViewId="0">
      <selection activeCell="CD41" sqref="CD41"/>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2</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愛媛県　宇和島市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7</v>
      </c>
      <c r="C7" s="64"/>
      <c r="D7" s="64"/>
      <c r="E7" s="64"/>
      <c r="F7" s="64"/>
      <c r="G7" s="64"/>
      <c r="H7" s="64"/>
      <c r="I7" s="64" t="s">
        <v>13</v>
      </c>
      <c r="J7" s="64"/>
      <c r="K7" s="64"/>
      <c r="L7" s="64"/>
      <c r="M7" s="64"/>
      <c r="N7" s="64"/>
      <c r="O7" s="64"/>
      <c r="P7" s="64" t="s">
        <v>6</v>
      </c>
      <c r="Q7" s="64"/>
      <c r="R7" s="64"/>
      <c r="S7" s="64"/>
      <c r="T7" s="64"/>
      <c r="U7" s="64"/>
      <c r="V7" s="64"/>
      <c r="W7" s="64" t="s">
        <v>15</v>
      </c>
      <c r="X7" s="64"/>
      <c r="Y7" s="64"/>
      <c r="Z7" s="64"/>
      <c r="AA7" s="64"/>
      <c r="AB7" s="64"/>
      <c r="AC7" s="64"/>
      <c r="AD7" s="64" t="s">
        <v>5</v>
      </c>
      <c r="AE7" s="64"/>
      <c r="AF7" s="64"/>
      <c r="AG7" s="64"/>
      <c r="AH7" s="64"/>
      <c r="AI7" s="64"/>
      <c r="AJ7" s="64"/>
      <c r="AK7" s="3"/>
      <c r="AL7" s="64" t="s">
        <v>16</v>
      </c>
      <c r="AM7" s="64"/>
      <c r="AN7" s="64"/>
      <c r="AO7" s="64"/>
      <c r="AP7" s="64"/>
      <c r="AQ7" s="64"/>
      <c r="AR7" s="64"/>
      <c r="AS7" s="64"/>
      <c r="AT7" s="64" t="s">
        <v>11</v>
      </c>
      <c r="AU7" s="64"/>
      <c r="AV7" s="64"/>
      <c r="AW7" s="64"/>
      <c r="AX7" s="64"/>
      <c r="AY7" s="64"/>
      <c r="AZ7" s="64"/>
      <c r="BA7" s="64"/>
      <c r="BB7" s="64" t="s">
        <v>17</v>
      </c>
      <c r="BC7" s="64"/>
      <c r="BD7" s="64"/>
      <c r="BE7" s="64"/>
      <c r="BF7" s="64"/>
      <c r="BG7" s="64"/>
      <c r="BH7" s="64"/>
      <c r="BI7" s="64"/>
      <c r="BJ7" s="3"/>
      <c r="BK7" s="3"/>
      <c r="BL7" s="15" t="s">
        <v>18</v>
      </c>
      <c r="BM7" s="16"/>
      <c r="BN7" s="16"/>
      <c r="BO7" s="16"/>
      <c r="BP7" s="16"/>
      <c r="BQ7" s="16"/>
      <c r="BR7" s="16"/>
      <c r="BS7" s="16"/>
      <c r="BT7" s="16"/>
      <c r="BU7" s="16"/>
      <c r="BV7" s="16"/>
      <c r="BW7" s="16"/>
      <c r="BX7" s="16"/>
      <c r="BY7" s="23"/>
    </row>
    <row r="8" spans="1:78" ht="18.75" customHeight="1" x14ac:dyDescent="0.15">
      <c r="A8" s="2"/>
      <c r="B8" s="67" t="str">
        <f>データ!I6</f>
        <v>法非適用</v>
      </c>
      <c r="C8" s="67"/>
      <c r="D8" s="67"/>
      <c r="E8" s="67"/>
      <c r="F8" s="67"/>
      <c r="G8" s="67"/>
      <c r="H8" s="67"/>
      <c r="I8" s="67" t="str">
        <f>データ!J6</f>
        <v>下水道事業</v>
      </c>
      <c r="J8" s="67"/>
      <c r="K8" s="67"/>
      <c r="L8" s="67"/>
      <c r="M8" s="67"/>
      <c r="N8" s="67"/>
      <c r="O8" s="67"/>
      <c r="P8" s="67" t="str">
        <f>データ!K6</f>
        <v>漁業集落排水</v>
      </c>
      <c r="Q8" s="67"/>
      <c r="R8" s="67"/>
      <c r="S8" s="67"/>
      <c r="T8" s="67"/>
      <c r="U8" s="67"/>
      <c r="V8" s="67"/>
      <c r="W8" s="67" t="str">
        <f>データ!L6</f>
        <v>H2</v>
      </c>
      <c r="X8" s="67"/>
      <c r="Y8" s="67"/>
      <c r="Z8" s="67"/>
      <c r="AA8" s="67"/>
      <c r="AB8" s="67"/>
      <c r="AC8" s="67"/>
      <c r="AD8" s="68" t="str">
        <f>データ!$M$6</f>
        <v>非設置</v>
      </c>
      <c r="AE8" s="68"/>
      <c r="AF8" s="68"/>
      <c r="AG8" s="68"/>
      <c r="AH8" s="68"/>
      <c r="AI8" s="68"/>
      <c r="AJ8" s="68"/>
      <c r="AK8" s="3"/>
      <c r="AL8" s="57">
        <f>データ!S6</f>
        <v>73067</v>
      </c>
      <c r="AM8" s="57"/>
      <c r="AN8" s="57"/>
      <c r="AO8" s="57"/>
      <c r="AP8" s="57"/>
      <c r="AQ8" s="57"/>
      <c r="AR8" s="57"/>
      <c r="AS8" s="57"/>
      <c r="AT8" s="58">
        <f>データ!T6</f>
        <v>468.19</v>
      </c>
      <c r="AU8" s="58"/>
      <c r="AV8" s="58"/>
      <c r="AW8" s="58"/>
      <c r="AX8" s="58"/>
      <c r="AY8" s="58"/>
      <c r="AZ8" s="58"/>
      <c r="BA8" s="58"/>
      <c r="BB8" s="58">
        <f>データ!U6</f>
        <v>156.06</v>
      </c>
      <c r="BC8" s="58"/>
      <c r="BD8" s="58"/>
      <c r="BE8" s="58"/>
      <c r="BF8" s="58"/>
      <c r="BG8" s="58"/>
      <c r="BH8" s="58"/>
      <c r="BI8" s="58"/>
      <c r="BJ8" s="3"/>
      <c r="BK8" s="3"/>
      <c r="BL8" s="62" t="s">
        <v>12</v>
      </c>
      <c r="BM8" s="63"/>
      <c r="BN8" s="17" t="s">
        <v>20</v>
      </c>
      <c r="BO8" s="20"/>
      <c r="BP8" s="20"/>
      <c r="BQ8" s="20"/>
      <c r="BR8" s="20"/>
      <c r="BS8" s="20"/>
      <c r="BT8" s="20"/>
      <c r="BU8" s="20"/>
      <c r="BV8" s="20"/>
      <c r="BW8" s="20"/>
      <c r="BX8" s="20"/>
      <c r="BY8" s="24"/>
    </row>
    <row r="9" spans="1:78" ht="18.75" customHeight="1" x14ac:dyDescent="0.15">
      <c r="A9" s="2"/>
      <c r="B9" s="64" t="s">
        <v>22</v>
      </c>
      <c r="C9" s="64"/>
      <c r="D9" s="64"/>
      <c r="E9" s="64"/>
      <c r="F9" s="64"/>
      <c r="G9" s="64"/>
      <c r="H9" s="64"/>
      <c r="I9" s="64" t="s">
        <v>23</v>
      </c>
      <c r="J9" s="64"/>
      <c r="K9" s="64"/>
      <c r="L9" s="64"/>
      <c r="M9" s="64"/>
      <c r="N9" s="64"/>
      <c r="O9" s="64"/>
      <c r="P9" s="64" t="s">
        <v>24</v>
      </c>
      <c r="Q9" s="64"/>
      <c r="R9" s="64"/>
      <c r="S9" s="64"/>
      <c r="T9" s="64"/>
      <c r="U9" s="64"/>
      <c r="V9" s="64"/>
      <c r="W9" s="64" t="s">
        <v>27</v>
      </c>
      <c r="X9" s="64"/>
      <c r="Y9" s="64"/>
      <c r="Z9" s="64"/>
      <c r="AA9" s="64"/>
      <c r="AB9" s="64"/>
      <c r="AC9" s="64"/>
      <c r="AD9" s="64" t="s">
        <v>21</v>
      </c>
      <c r="AE9" s="64"/>
      <c r="AF9" s="64"/>
      <c r="AG9" s="64"/>
      <c r="AH9" s="64"/>
      <c r="AI9" s="64"/>
      <c r="AJ9" s="64"/>
      <c r="AK9" s="3"/>
      <c r="AL9" s="64" t="s">
        <v>30</v>
      </c>
      <c r="AM9" s="64"/>
      <c r="AN9" s="64"/>
      <c r="AO9" s="64"/>
      <c r="AP9" s="64"/>
      <c r="AQ9" s="64"/>
      <c r="AR9" s="64"/>
      <c r="AS9" s="64"/>
      <c r="AT9" s="64" t="s">
        <v>31</v>
      </c>
      <c r="AU9" s="64"/>
      <c r="AV9" s="64"/>
      <c r="AW9" s="64"/>
      <c r="AX9" s="64"/>
      <c r="AY9" s="64"/>
      <c r="AZ9" s="64"/>
      <c r="BA9" s="64"/>
      <c r="BB9" s="64" t="s">
        <v>34</v>
      </c>
      <c r="BC9" s="64"/>
      <c r="BD9" s="64"/>
      <c r="BE9" s="64"/>
      <c r="BF9" s="64"/>
      <c r="BG9" s="64"/>
      <c r="BH9" s="64"/>
      <c r="BI9" s="64"/>
      <c r="BJ9" s="3"/>
      <c r="BK9" s="3"/>
      <c r="BL9" s="65" t="s">
        <v>35</v>
      </c>
      <c r="BM9" s="66"/>
      <c r="BN9" s="18" t="s">
        <v>37</v>
      </c>
      <c r="BO9" s="21"/>
      <c r="BP9" s="21"/>
      <c r="BQ9" s="21"/>
      <c r="BR9" s="21"/>
      <c r="BS9" s="21"/>
      <c r="BT9" s="21"/>
      <c r="BU9" s="21"/>
      <c r="BV9" s="21"/>
      <c r="BW9" s="21"/>
      <c r="BX9" s="21"/>
      <c r="BY9" s="25"/>
    </row>
    <row r="10" spans="1:78" ht="18.75" customHeight="1" x14ac:dyDescent="0.15">
      <c r="A10" s="2"/>
      <c r="B10" s="58" t="str">
        <f>データ!N6</f>
        <v>-</v>
      </c>
      <c r="C10" s="58"/>
      <c r="D10" s="58"/>
      <c r="E10" s="58"/>
      <c r="F10" s="58"/>
      <c r="G10" s="58"/>
      <c r="H10" s="58"/>
      <c r="I10" s="58" t="str">
        <f>データ!O6</f>
        <v>該当数値なし</v>
      </c>
      <c r="J10" s="58"/>
      <c r="K10" s="58"/>
      <c r="L10" s="58"/>
      <c r="M10" s="58"/>
      <c r="N10" s="58"/>
      <c r="O10" s="58"/>
      <c r="P10" s="58">
        <f>データ!P6</f>
        <v>1.07</v>
      </c>
      <c r="Q10" s="58"/>
      <c r="R10" s="58"/>
      <c r="S10" s="58"/>
      <c r="T10" s="58"/>
      <c r="U10" s="58"/>
      <c r="V10" s="58"/>
      <c r="W10" s="58">
        <f>データ!Q6</f>
        <v>100</v>
      </c>
      <c r="X10" s="58"/>
      <c r="Y10" s="58"/>
      <c r="Z10" s="58"/>
      <c r="AA10" s="58"/>
      <c r="AB10" s="58"/>
      <c r="AC10" s="58"/>
      <c r="AD10" s="57">
        <f>データ!R6</f>
        <v>4884</v>
      </c>
      <c r="AE10" s="57"/>
      <c r="AF10" s="57"/>
      <c r="AG10" s="57"/>
      <c r="AH10" s="57"/>
      <c r="AI10" s="57"/>
      <c r="AJ10" s="57"/>
      <c r="AK10" s="2"/>
      <c r="AL10" s="57">
        <f>データ!V6</f>
        <v>775</v>
      </c>
      <c r="AM10" s="57"/>
      <c r="AN10" s="57"/>
      <c r="AO10" s="57"/>
      <c r="AP10" s="57"/>
      <c r="AQ10" s="57"/>
      <c r="AR10" s="57"/>
      <c r="AS10" s="57"/>
      <c r="AT10" s="58">
        <f>データ!W6</f>
        <v>0.33</v>
      </c>
      <c r="AU10" s="58"/>
      <c r="AV10" s="58"/>
      <c r="AW10" s="58"/>
      <c r="AX10" s="58"/>
      <c r="AY10" s="58"/>
      <c r="AZ10" s="58"/>
      <c r="BA10" s="58"/>
      <c r="BB10" s="58">
        <f>データ!X6</f>
        <v>2348.48</v>
      </c>
      <c r="BC10" s="58"/>
      <c r="BD10" s="58"/>
      <c r="BE10" s="58"/>
      <c r="BF10" s="58"/>
      <c r="BG10" s="58"/>
      <c r="BH10" s="58"/>
      <c r="BI10" s="58"/>
      <c r="BJ10" s="2"/>
      <c r="BK10" s="2"/>
      <c r="BL10" s="59" t="s">
        <v>38</v>
      </c>
      <c r="BM10" s="60"/>
      <c r="BN10" s="19" t="s">
        <v>39</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3" t="s">
        <v>41</v>
      </c>
      <c r="BM11" s="43"/>
      <c r="BN11" s="43"/>
      <c r="BO11" s="43"/>
      <c r="BP11" s="43"/>
      <c r="BQ11" s="43"/>
      <c r="BR11" s="43"/>
      <c r="BS11" s="43"/>
      <c r="BT11" s="43"/>
      <c r="BU11" s="43"/>
      <c r="BV11" s="43"/>
      <c r="BW11" s="43"/>
      <c r="BX11" s="43"/>
      <c r="BY11" s="43"/>
      <c r="BZ11" s="4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3"/>
      <c r="BM12" s="43"/>
      <c r="BN12" s="43"/>
      <c r="BO12" s="43"/>
      <c r="BP12" s="43"/>
      <c r="BQ12" s="43"/>
      <c r="BR12" s="43"/>
      <c r="BS12" s="43"/>
      <c r="BT12" s="43"/>
      <c r="BU12" s="43"/>
      <c r="BV12" s="43"/>
      <c r="BW12" s="43"/>
      <c r="BX12" s="43"/>
      <c r="BY12" s="43"/>
      <c r="BZ12" s="4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4"/>
      <c r="BM13" s="44"/>
      <c r="BN13" s="44"/>
      <c r="BO13" s="44"/>
      <c r="BP13" s="44"/>
      <c r="BQ13" s="44"/>
      <c r="BR13" s="44"/>
      <c r="BS13" s="44"/>
      <c r="BT13" s="44"/>
      <c r="BU13" s="44"/>
      <c r="BV13" s="44"/>
      <c r="BW13" s="44"/>
      <c r="BX13" s="44"/>
      <c r="BY13" s="44"/>
      <c r="BZ13" s="44"/>
    </row>
    <row r="14" spans="1:78" ht="13.5" customHeight="1" x14ac:dyDescent="0.15">
      <c r="A14" s="2"/>
      <c r="B14" s="45" t="s">
        <v>29</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7"/>
      <c r="BK14" s="2"/>
      <c r="BL14" s="51" t="s">
        <v>42</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78" t="s">
        <v>113</v>
      </c>
      <c r="BM16" s="79"/>
      <c r="BN16" s="79"/>
      <c r="BO16" s="79"/>
      <c r="BP16" s="79"/>
      <c r="BQ16" s="79"/>
      <c r="BR16" s="79"/>
      <c r="BS16" s="79"/>
      <c r="BT16" s="79"/>
      <c r="BU16" s="79"/>
      <c r="BV16" s="79"/>
      <c r="BW16" s="79"/>
      <c r="BX16" s="79"/>
      <c r="BY16" s="79"/>
      <c r="BZ16" s="80"/>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78"/>
      <c r="BM17" s="79"/>
      <c r="BN17" s="79"/>
      <c r="BO17" s="79"/>
      <c r="BP17" s="79"/>
      <c r="BQ17" s="79"/>
      <c r="BR17" s="79"/>
      <c r="BS17" s="79"/>
      <c r="BT17" s="79"/>
      <c r="BU17" s="79"/>
      <c r="BV17" s="79"/>
      <c r="BW17" s="79"/>
      <c r="BX17" s="79"/>
      <c r="BY17" s="79"/>
      <c r="BZ17" s="80"/>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78"/>
      <c r="BM18" s="79"/>
      <c r="BN18" s="79"/>
      <c r="BO18" s="79"/>
      <c r="BP18" s="79"/>
      <c r="BQ18" s="79"/>
      <c r="BR18" s="79"/>
      <c r="BS18" s="79"/>
      <c r="BT18" s="79"/>
      <c r="BU18" s="79"/>
      <c r="BV18" s="79"/>
      <c r="BW18" s="79"/>
      <c r="BX18" s="79"/>
      <c r="BY18" s="79"/>
      <c r="BZ18" s="80"/>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78"/>
      <c r="BM19" s="79"/>
      <c r="BN19" s="79"/>
      <c r="BO19" s="79"/>
      <c r="BP19" s="79"/>
      <c r="BQ19" s="79"/>
      <c r="BR19" s="79"/>
      <c r="BS19" s="79"/>
      <c r="BT19" s="79"/>
      <c r="BU19" s="79"/>
      <c r="BV19" s="79"/>
      <c r="BW19" s="79"/>
      <c r="BX19" s="79"/>
      <c r="BY19" s="79"/>
      <c r="BZ19" s="80"/>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78"/>
      <c r="BM20" s="79"/>
      <c r="BN20" s="79"/>
      <c r="BO20" s="79"/>
      <c r="BP20" s="79"/>
      <c r="BQ20" s="79"/>
      <c r="BR20" s="79"/>
      <c r="BS20" s="79"/>
      <c r="BT20" s="79"/>
      <c r="BU20" s="79"/>
      <c r="BV20" s="79"/>
      <c r="BW20" s="79"/>
      <c r="BX20" s="79"/>
      <c r="BY20" s="79"/>
      <c r="BZ20" s="80"/>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78"/>
      <c r="BM21" s="79"/>
      <c r="BN21" s="79"/>
      <c r="BO21" s="79"/>
      <c r="BP21" s="79"/>
      <c r="BQ21" s="79"/>
      <c r="BR21" s="79"/>
      <c r="BS21" s="79"/>
      <c r="BT21" s="79"/>
      <c r="BU21" s="79"/>
      <c r="BV21" s="79"/>
      <c r="BW21" s="79"/>
      <c r="BX21" s="79"/>
      <c r="BY21" s="79"/>
      <c r="BZ21" s="80"/>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78"/>
      <c r="BM22" s="79"/>
      <c r="BN22" s="79"/>
      <c r="BO22" s="79"/>
      <c r="BP22" s="79"/>
      <c r="BQ22" s="79"/>
      <c r="BR22" s="79"/>
      <c r="BS22" s="79"/>
      <c r="BT22" s="79"/>
      <c r="BU22" s="79"/>
      <c r="BV22" s="79"/>
      <c r="BW22" s="79"/>
      <c r="BX22" s="79"/>
      <c r="BY22" s="79"/>
      <c r="BZ22" s="80"/>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78"/>
      <c r="BM23" s="79"/>
      <c r="BN23" s="79"/>
      <c r="BO23" s="79"/>
      <c r="BP23" s="79"/>
      <c r="BQ23" s="79"/>
      <c r="BR23" s="79"/>
      <c r="BS23" s="79"/>
      <c r="BT23" s="79"/>
      <c r="BU23" s="79"/>
      <c r="BV23" s="79"/>
      <c r="BW23" s="79"/>
      <c r="BX23" s="79"/>
      <c r="BY23" s="79"/>
      <c r="BZ23" s="80"/>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78"/>
      <c r="BM24" s="79"/>
      <c r="BN24" s="79"/>
      <c r="BO24" s="79"/>
      <c r="BP24" s="79"/>
      <c r="BQ24" s="79"/>
      <c r="BR24" s="79"/>
      <c r="BS24" s="79"/>
      <c r="BT24" s="79"/>
      <c r="BU24" s="79"/>
      <c r="BV24" s="79"/>
      <c r="BW24" s="79"/>
      <c r="BX24" s="79"/>
      <c r="BY24" s="79"/>
      <c r="BZ24" s="80"/>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78"/>
      <c r="BM25" s="79"/>
      <c r="BN25" s="79"/>
      <c r="BO25" s="79"/>
      <c r="BP25" s="79"/>
      <c r="BQ25" s="79"/>
      <c r="BR25" s="79"/>
      <c r="BS25" s="79"/>
      <c r="BT25" s="79"/>
      <c r="BU25" s="79"/>
      <c r="BV25" s="79"/>
      <c r="BW25" s="79"/>
      <c r="BX25" s="79"/>
      <c r="BY25" s="79"/>
      <c r="BZ25" s="80"/>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78"/>
      <c r="BM26" s="79"/>
      <c r="BN26" s="79"/>
      <c r="BO26" s="79"/>
      <c r="BP26" s="79"/>
      <c r="BQ26" s="79"/>
      <c r="BR26" s="79"/>
      <c r="BS26" s="79"/>
      <c r="BT26" s="79"/>
      <c r="BU26" s="79"/>
      <c r="BV26" s="79"/>
      <c r="BW26" s="79"/>
      <c r="BX26" s="79"/>
      <c r="BY26" s="79"/>
      <c r="BZ26" s="80"/>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78"/>
      <c r="BM27" s="79"/>
      <c r="BN27" s="79"/>
      <c r="BO27" s="79"/>
      <c r="BP27" s="79"/>
      <c r="BQ27" s="79"/>
      <c r="BR27" s="79"/>
      <c r="BS27" s="79"/>
      <c r="BT27" s="79"/>
      <c r="BU27" s="79"/>
      <c r="BV27" s="79"/>
      <c r="BW27" s="79"/>
      <c r="BX27" s="79"/>
      <c r="BY27" s="79"/>
      <c r="BZ27" s="80"/>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78"/>
      <c r="BM28" s="79"/>
      <c r="BN28" s="79"/>
      <c r="BO28" s="79"/>
      <c r="BP28" s="79"/>
      <c r="BQ28" s="79"/>
      <c r="BR28" s="79"/>
      <c r="BS28" s="79"/>
      <c r="BT28" s="79"/>
      <c r="BU28" s="79"/>
      <c r="BV28" s="79"/>
      <c r="BW28" s="79"/>
      <c r="BX28" s="79"/>
      <c r="BY28" s="79"/>
      <c r="BZ28" s="80"/>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78"/>
      <c r="BM29" s="79"/>
      <c r="BN29" s="79"/>
      <c r="BO29" s="79"/>
      <c r="BP29" s="79"/>
      <c r="BQ29" s="79"/>
      <c r="BR29" s="79"/>
      <c r="BS29" s="79"/>
      <c r="BT29" s="79"/>
      <c r="BU29" s="79"/>
      <c r="BV29" s="79"/>
      <c r="BW29" s="79"/>
      <c r="BX29" s="79"/>
      <c r="BY29" s="79"/>
      <c r="BZ29" s="80"/>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78"/>
      <c r="BM30" s="79"/>
      <c r="BN30" s="79"/>
      <c r="BO30" s="79"/>
      <c r="BP30" s="79"/>
      <c r="BQ30" s="79"/>
      <c r="BR30" s="79"/>
      <c r="BS30" s="79"/>
      <c r="BT30" s="79"/>
      <c r="BU30" s="79"/>
      <c r="BV30" s="79"/>
      <c r="BW30" s="79"/>
      <c r="BX30" s="79"/>
      <c r="BY30" s="79"/>
      <c r="BZ30" s="80"/>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78"/>
      <c r="BM31" s="79"/>
      <c r="BN31" s="79"/>
      <c r="BO31" s="79"/>
      <c r="BP31" s="79"/>
      <c r="BQ31" s="79"/>
      <c r="BR31" s="79"/>
      <c r="BS31" s="79"/>
      <c r="BT31" s="79"/>
      <c r="BU31" s="79"/>
      <c r="BV31" s="79"/>
      <c r="BW31" s="79"/>
      <c r="BX31" s="79"/>
      <c r="BY31" s="79"/>
      <c r="BZ31" s="80"/>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78"/>
      <c r="BM32" s="79"/>
      <c r="BN32" s="79"/>
      <c r="BO32" s="79"/>
      <c r="BP32" s="79"/>
      <c r="BQ32" s="79"/>
      <c r="BR32" s="79"/>
      <c r="BS32" s="79"/>
      <c r="BT32" s="79"/>
      <c r="BU32" s="79"/>
      <c r="BV32" s="79"/>
      <c r="BW32" s="79"/>
      <c r="BX32" s="79"/>
      <c r="BY32" s="79"/>
      <c r="BZ32" s="80"/>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78"/>
      <c r="BM33" s="79"/>
      <c r="BN33" s="79"/>
      <c r="BO33" s="79"/>
      <c r="BP33" s="79"/>
      <c r="BQ33" s="79"/>
      <c r="BR33" s="79"/>
      <c r="BS33" s="79"/>
      <c r="BT33" s="79"/>
      <c r="BU33" s="79"/>
      <c r="BV33" s="79"/>
      <c r="BW33" s="79"/>
      <c r="BX33" s="79"/>
      <c r="BY33" s="79"/>
      <c r="BZ33" s="80"/>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78"/>
      <c r="BM34" s="79"/>
      <c r="BN34" s="79"/>
      <c r="BO34" s="79"/>
      <c r="BP34" s="79"/>
      <c r="BQ34" s="79"/>
      <c r="BR34" s="79"/>
      <c r="BS34" s="79"/>
      <c r="BT34" s="79"/>
      <c r="BU34" s="79"/>
      <c r="BV34" s="79"/>
      <c r="BW34" s="79"/>
      <c r="BX34" s="79"/>
      <c r="BY34" s="79"/>
      <c r="BZ34" s="80"/>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78"/>
      <c r="BM35" s="79"/>
      <c r="BN35" s="79"/>
      <c r="BO35" s="79"/>
      <c r="BP35" s="79"/>
      <c r="BQ35" s="79"/>
      <c r="BR35" s="79"/>
      <c r="BS35" s="79"/>
      <c r="BT35" s="79"/>
      <c r="BU35" s="79"/>
      <c r="BV35" s="79"/>
      <c r="BW35" s="79"/>
      <c r="BX35" s="79"/>
      <c r="BY35" s="79"/>
      <c r="BZ35" s="80"/>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78"/>
      <c r="BM36" s="79"/>
      <c r="BN36" s="79"/>
      <c r="BO36" s="79"/>
      <c r="BP36" s="79"/>
      <c r="BQ36" s="79"/>
      <c r="BR36" s="79"/>
      <c r="BS36" s="79"/>
      <c r="BT36" s="79"/>
      <c r="BU36" s="79"/>
      <c r="BV36" s="79"/>
      <c r="BW36" s="79"/>
      <c r="BX36" s="79"/>
      <c r="BY36" s="79"/>
      <c r="BZ36" s="80"/>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78"/>
      <c r="BM37" s="79"/>
      <c r="BN37" s="79"/>
      <c r="BO37" s="79"/>
      <c r="BP37" s="79"/>
      <c r="BQ37" s="79"/>
      <c r="BR37" s="79"/>
      <c r="BS37" s="79"/>
      <c r="BT37" s="79"/>
      <c r="BU37" s="79"/>
      <c r="BV37" s="79"/>
      <c r="BW37" s="79"/>
      <c r="BX37" s="79"/>
      <c r="BY37" s="79"/>
      <c r="BZ37" s="80"/>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78"/>
      <c r="BM38" s="79"/>
      <c r="BN38" s="79"/>
      <c r="BO38" s="79"/>
      <c r="BP38" s="79"/>
      <c r="BQ38" s="79"/>
      <c r="BR38" s="79"/>
      <c r="BS38" s="79"/>
      <c r="BT38" s="79"/>
      <c r="BU38" s="79"/>
      <c r="BV38" s="79"/>
      <c r="BW38" s="79"/>
      <c r="BX38" s="79"/>
      <c r="BY38" s="79"/>
      <c r="BZ38" s="80"/>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78"/>
      <c r="BM39" s="79"/>
      <c r="BN39" s="79"/>
      <c r="BO39" s="79"/>
      <c r="BP39" s="79"/>
      <c r="BQ39" s="79"/>
      <c r="BR39" s="79"/>
      <c r="BS39" s="79"/>
      <c r="BT39" s="79"/>
      <c r="BU39" s="79"/>
      <c r="BV39" s="79"/>
      <c r="BW39" s="79"/>
      <c r="BX39" s="79"/>
      <c r="BY39" s="79"/>
      <c r="BZ39" s="80"/>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78"/>
      <c r="BM40" s="79"/>
      <c r="BN40" s="79"/>
      <c r="BO40" s="79"/>
      <c r="BP40" s="79"/>
      <c r="BQ40" s="79"/>
      <c r="BR40" s="79"/>
      <c r="BS40" s="79"/>
      <c r="BT40" s="79"/>
      <c r="BU40" s="79"/>
      <c r="BV40" s="79"/>
      <c r="BW40" s="79"/>
      <c r="BX40" s="79"/>
      <c r="BY40" s="79"/>
      <c r="BZ40" s="80"/>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78"/>
      <c r="BM41" s="79"/>
      <c r="BN41" s="79"/>
      <c r="BO41" s="79"/>
      <c r="BP41" s="79"/>
      <c r="BQ41" s="79"/>
      <c r="BR41" s="79"/>
      <c r="BS41" s="79"/>
      <c r="BT41" s="79"/>
      <c r="BU41" s="79"/>
      <c r="BV41" s="79"/>
      <c r="BW41" s="79"/>
      <c r="BX41" s="79"/>
      <c r="BY41" s="79"/>
      <c r="BZ41" s="80"/>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78"/>
      <c r="BM42" s="79"/>
      <c r="BN42" s="79"/>
      <c r="BO42" s="79"/>
      <c r="BP42" s="79"/>
      <c r="BQ42" s="79"/>
      <c r="BR42" s="79"/>
      <c r="BS42" s="79"/>
      <c r="BT42" s="79"/>
      <c r="BU42" s="79"/>
      <c r="BV42" s="79"/>
      <c r="BW42" s="79"/>
      <c r="BX42" s="79"/>
      <c r="BY42" s="79"/>
      <c r="BZ42" s="80"/>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78"/>
      <c r="BM43" s="79"/>
      <c r="BN43" s="79"/>
      <c r="BO43" s="79"/>
      <c r="BP43" s="79"/>
      <c r="BQ43" s="79"/>
      <c r="BR43" s="79"/>
      <c r="BS43" s="79"/>
      <c r="BT43" s="79"/>
      <c r="BU43" s="79"/>
      <c r="BV43" s="79"/>
      <c r="BW43" s="79"/>
      <c r="BX43" s="79"/>
      <c r="BY43" s="79"/>
      <c r="BZ43" s="80"/>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81"/>
      <c r="BM44" s="82"/>
      <c r="BN44" s="82"/>
      <c r="BO44" s="82"/>
      <c r="BP44" s="82"/>
      <c r="BQ44" s="82"/>
      <c r="BR44" s="82"/>
      <c r="BS44" s="82"/>
      <c r="BT44" s="82"/>
      <c r="BU44" s="82"/>
      <c r="BV44" s="82"/>
      <c r="BW44" s="82"/>
      <c r="BX44" s="82"/>
      <c r="BY44" s="82"/>
      <c r="BZ44" s="83"/>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84" t="s">
        <v>1</v>
      </c>
      <c r="BM45" s="85"/>
      <c r="BN45" s="85"/>
      <c r="BO45" s="85"/>
      <c r="BP45" s="85"/>
      <c r="BQ45" s="85"/>
      <c r="BR45" s="85"/>
      <c r="BS45" s="85"/>
      <c r="BT45" s="85"/>
      <c r="BU45" s="85"/>
      <c r="BV45" s="85"/>
      <c r="BW45" s="85"/>
      <c r="BX45" s="85"/>
      <c r="BY45" s="85"/>
      <c r="BZ45" s="86"/>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87"/>
      <c r="BM46" s="88"/>
      <c r="BN46" s="88"/>
      <c r="BO46" s="88"/>
      <c r="BP46" s="88"/>
      <c r="BQ46" s="88"/>
      <c r="BR46" s="88"/>
      <c r="BS46" s="88"/>
      <c r="BT46" s="88"/>
      <c r="BU46" s="88"/>
      <c r="BV46" s="88"/>
      <c r="BW46" s="88"/>
      <c r="BX46" s="88"/>
      <c r="BY46" s="88"/>
      <c r="BZ46" s="89"/>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8" t="s">
        <v>114</v>
      </c>
      <c r="BM47" s="79"/>
      <c r="BN47" s="79"/>
      <c r="BO47" s="79"/>
      <c r="BP47" s="79"/>
      <c r="BQ47" s="79"/>
      <c r="BR47" s="79"/>
      <c r="BS47" s="79"/>
      <c r="BT47" s="79"/>
      <c r="BU47" s="79"/>
      <c r="BV47" s="79"/>
      <c r="BW47" s="79"/>
      <c r="BX47" s="79"/>
      <c r="BY47" s="79"/>
      <c r="BZ47" s="80"/>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8"/>
      <c r="BM48" s="79"/>
      <c r="BN48" s="79"/>
      <c r="BO48" s="79"/>
      <c r="BP48" s="79"/>
      <c r="BQ48" s="79"/>
      <c r="BR48" s="79"/>
      <c r="BS48" s="79"/>
      <c r="BT48" s="79"/>
      <c r="BU48" s="79"/>
      <c r="BV48" s="79"/>
      <c r="BW48" s="79"/>
      <c r="BX48" s="79"/>
      <c r="BY48" s="79"/>
      <c r="BZ48" s="80"/>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8"/>
      <c r="BM49" s="79"/>
      <c r="BN49" s="79"/>
      <c r="BO49" s="79"/>
      <c r="BP49" s="79"/>
      <c r="BQ49" s="79"/>
      <c r="BR49" s="79"/>
      <c r="BS49" s="79"/>
      <c r="BT49" s="79"/>
      <c r="BU49" s="79"/>
      <c r="BV49" s="79"/>
      <c r="BW49" s="79"/>
      <c r="BX49" s="79"/>
      <c r="BY49" s="79"/>
      <c r="BZ49" s="80"/>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8"/>
      <c r="BM50" s="79"/>
      <c r="BN50" s="79"/>
      <c r="BO50" s="79"/>
      <c r="BP50" s="79"/>
      <c r="BQ50" s="79"/>
      <c r="BR50" s="79"/>
      <c r="BS50" s="79"/>
      <c r="BT50" s="79"/>
      <c r="BU50" s="79"/>
      <c r="BV50" s="79"/>
      <c r="BW50" s="79"/>
      <c r="BX50" s="79"/>
      <c r="BY50" s="79"/>
      <c r="BZ50" s="80"/>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8"/>
      <c r="BM51" s="79"/>
      <c r="BN51" s="79"/>
      <c r="BO51" s="79"/>
      <c r="BP51" s="79"/>
      <c r="BQ51" s="79"/>
      <c r="BR51" s="79"/>
      <c r="BS51" s="79"/>
      <c r="BT51" s="79"/>
      <c r="BU51" s="79"/>
      <c r="BV51" s="79"/>
      <c r="BW51" s="79"/>
      <c r="BX51" s="79"/>
      <c r="BY51" s="79"/>
      <c r="BZ51" s="80"/>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8"/>
      <c r="BM52" s="79"/>
      <c r="BN52" s="79"/>
      <c r="BO52" s="79"/>
      <c r="BP52" s="79"/>
      <c r="BQ52" s="79"/>
      <c r="BR52" s="79"/>
      <c r="BS52" s="79"/>
      <c r="BT52" s="79"/>
      <c r="BU52" s="79"/>
      <c r="BV52" s="79"/>
      <c r="BW52" s="79"/>
      <c r="BX52" s="79"/>
      <c r="BY52" s="79"/>
      <c r="BZ52" s="80"/>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8"/>
      <c r="BM53" s="79"/>
      <c r="BN53" s="79"/>
      <c r="BO53" s="79"/>
      <c r="BP53" s="79"/>
      <c r="BQ53" s="79"/>
      <c r="BR53" s="79"/>
      <c r="BS53" s="79"/>
      <c r="BT53" s="79"/>
      <c r="BU53" s="79"/>
      <c r="BV53" s="79"/>
      <c r="BW53" s="79"/>
      <c r="BX53" s="79"/>
      <c r="BY53" s="79"/>
      <c r="BZ53" s="80"/>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8"/>
      <c r="BM54" s="79"/>
      <c r="BN54" s="79"/>
      <c r="BO54" s="79"/>
      <c r="BP54" s="79"/>
      <c r="BQ54" s="79"/>
      <c r="BR54" s="79"/>
      <c r="BS54" s="79"/>
      <c r="BT54" s="79"/>
      <c r="BU54" s="79"/>
      <c r="BV54" s="79"/>
      <c r="BW54" s="79"/>
      <c r="BX54" s="79"/>
      <c r="BY54" s="79"/>
      <c r="BZ54" s="80"/>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8"/>
      <c r="BM55" s="79"/>
      <c r="BN55" s="79"/>
      <c r="BO55" s="79"/>
      <c r="BP55" s="79"/>
      <c r="BQ55" s="79"/>
      <c r="BR55" s="79"/>
      <c r="BS55" s="79"/>
      <c r="BT55" s="79"/>
      <c r="BU55" s="79"/>
      <c r="BV55" s="79"/>
      <c r="BW55" s="79"/>
      <c r="BX55" s="79"/>
      <c r="BY55" s="79"/>
      <c r="BZ55" s="80"/>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78"/>
      <c r="BM56" s="79"/>
      <c r="BN56" s="79"/>
      <c r="BO56" s="79"/>
      <c r="BP56" s="79"/>
      <c r="BQ56" s="79"/>
      <c r="BR56" s="79"/>
      <c r="BS56" s="79"/>
      <c r="BT56" s="79"/>
      <c r="BU56" s="79"/>
      <c r="BV56" s="79"/>
      <c r="BW56" s="79"/>
      <c r="BX56" s="79"/>
      <c r="BY56" s="79"/>
      <c r="BZ56" s="80"/>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78"/>
      <c r="BM57" s="79"/>
      <c r="BN57" s="79"/>
      <c r="BO57" s="79"/>
      <c r="BP57" s="79"/>
      <c r="BQ57" s="79"/>
      <c r="BR57" s="79"/>
      <c r="BS57" s="79"/>
      <c r="BT57" s="79"/>
      <c r="BU57" s="79"/>
      <c r="BV57" s="79"/>
      <c r="BW57" s="79"/>
      <c r="BX57" s="79"/>
      <c r="BY57" s="79"/>
      <c r="BZ57" s="80"/>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8"/>
      <c r="BM58" s="79"/>
      <c r="BN58" s="79"/>
      <c r="BO58" s="79"/>
      <c r="BP58" s="79"/>
      <c r="BQ58" s="79"/>
      <c r="BR58" s="79"/>
      <c r="BS58" s="79"/>
      <c r="BT58" s="79"/>
      <c r="BU58" s="79"/>
      <c r="BV58" s="79"/>
      <c r="BW58" s="79"/>
      <c r="BX58" s="79"/>
      <c r="BY58" s="79"/>
      <c r="BZ58" s="80"/>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8"/>
      <c r="BM59" s="79"/>
      <c r="BN59" s="79"/>
      <c r="BO59" s="79"/>
      <c r="BP59" s="79"/>
      <c r="BQ59" s="79"/>
      <c r="BR59" s="79"/>
      <c r="BS59" s="79"/>
      <c r="BT59" s="79"/>
      <c r="BU59" s="79"/>
      <c r="BV59" s="79"/>
      <c r="BW59" s="79"/>
      <c r="BX59" s="79"/>
      <c r="BY59" s="79"/>
      <c r="BZ59" s="80"/>
    </row>
    <row r="60" spans="1:78" ht="13.5" customHeight="1" x14ac:dyDescent="0.15">
      <c r="A60" s="2"/>
      <c r="B60" s="48" t="s">
        <v>10</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78"/>
      <c r="BM60" s="79"/>
      <c r="BN60" s="79"/>
      <c r="BO60" s="79"/>
      <c r="BP60" s="79"/>
      <c r="BQ60" s="79"/>
      <c r="BR60" s="79"/>
      <c r="BS60" s="79"/>
      <c r="BT60" s="79"/>
      <c r="BU60" s="79"/>
      <c r="BV60" s="79"/>
      <c r="BW60" s="79"/>
      <c r="BX60" s="79"/>
      <c r="BY60" s="79"/>
      <c r="BZ60" s="80"/>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78"/>
      <c r="BM61" s="79"/>
      <c r="BN61" s="79"/>
      <c r="BO61" s="79"/>
      <c r="BP61" s="79"/>
      <c r="BQ61" s="79"/>
      <c r="BR61" s="79"/>
      <c r="BS61" s="79"/>
      <c r="BT61" s="79"/>
      <c r="BU61" s="79"/>
      <c r="BV61" s="79"/>
      <c r="BW61" s="79"/>
      <c r="BX61" s="79"/>
      <c r="BY61" s="79"/>
      <c r="BZ61" s="80"/>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8"/>
      <c r="BM62" s="79"/>
      <c r="BN62" s="79"/>
      <c r="BO62" s="79"/>
      <c r="BP62" s="79"/>
      <c r="BQ62" s="79"/>
      <c r="BR62" s="79"/>
      <c r="BS62" s="79"/>
      <c r="BT62" s="79"/>
      <c r="BU62" s="79"/>
      <c r="BV62" s="79"/>
      <c r="BW62" s="79"/>
      <c r="BX62" s="79"/>
      <c r="BY62" s="79"/>
      <c r="BZ62" s="80"/>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81"/>
      <c r="BM63" s="82"/>
      <c r="BN63" s="82"/>
      <c r="BO63" s="82"/>
      <c r="BP63" s="82"/>
      <c r="BQ63" s="82"/>
      <c r="BR63" s="82"/>
      <c r="BS63" s="82"/>
      <c r="BT63" s="82"/>
      <c r="BU63" s="82"/>
      <c r="BV63" s="82"/>
      <c r="BW63" s="82"/>
      <c r="BX63" s="82"/>
      <c r="BY63" s="82"/>
      <c r="BZ63" s="83"/>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84" t="s">
        <v>9</v>
      </c>
      <c r="BM64" s="85"/>
      <c r="BN64" s="85"/>
      <c r="BO64" s="85"/>
      <c r="BP64" s="85"/>
      <c r="BQ64" s="85"/>
      <c r="BR64" s="85"/>
      <c r="BS64" s="85"/>
      <c r="BT64" s="85"/>
      <c r="BU64" s="85"/>
      <c r="BV64" s="85"/>
      <c r="BW64" s="85"/>
      <c r="BX64" s="85"/>
      <c r="BY64" s="85"/>
      <c r="BZ64" s="86"/>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87"/>
      <c r="BM65" s="88"/>
      <c r="BN65" s="88"/>
      <c r="BO65" s="88"/>
      <c r="BP65" s="88"/>
      <c r="BQ65" s="88"/>
      <c r="BR65" s="88"/>
      <c r="BS65" s="88"/>
      <c r="BT65" s="88"/>
      <c r="BU65" s="88"/>
      <c r="BV65" s="88"/>
      <c r="BW65" s="88"/>
      <c r="BX65" s="88"/>
      <c r="BY65" s="88"/>
      <c r="BZ65" s="89"/>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90" t="s">
        <v>115</v>
      </c>
      <c r="BM66" s="91"/>
      <c r="BN66" s="91"/>
      <c r="BO66" s="91"/>
      <c r="BP66" s="91"/>
      <c r="BQ66" s="91"/>
      <c r="BR66" s="91"/>
      <c r="BS66" s="91"/>
      <c r="BT66" s="91"/>
      <c r="BU66" s="91"/>
      <c r="BV66" s="91"/>
      <c r="BW66" s="91"/>
      <c r="BX66" s="91"/>
      <c r="BY66" s="91"/>
      <c r="BZ66" s="92"/>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90"/>
      <c r="BM67" s="91"/>
      <c r="BN67" s="91"/>
      <c r="BO67" s="91"/>
      <c r="BP67" s="91"/>
      <c r="BQ67" s="91"/>
      <c r="BR67" s="91"/>
      <c r="BS67" s="91"/>
      <c r="BT67" s="91"/>
      <c r="BU67" s="91"/>
      <c r="BV67" s="91"/>
      <c r="BW67" s="91"/>
      <c r="BX67" s="91"/>
      <c r="BY67" s="91"/>
      <c r="BZ67" s="92"/>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90"/>
      <c r="BM68" s="91"/>
      <c r="BN68" s="91"/>
      <c r="BO68" s="91"/>
      <c r="BP68" s="91"/>
      <c r="BQ68" s="91"/>
      <c r="BR68" s="91"/>
      <c r="BS68" s="91"/>
      <c r="BT68" s="91"/>
      <c r="BU68" s="91"/>
      <c r="BV68" s="91"/>
      <c r="BW68" s="91"/>
      <c r="BX68" s="91"/>
      <c r="BY68" s="91"/>
      <c r="BZ68" s="92"/>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90"/>
      <c r="BM69" s="91"/>
      <c r="BN69" s="91"/>
      <c r="BO69" s="91"/>
      <c r="BP69" s="91"/>
      <c r="BQ69" s="91"/>
      <c r="BR69" s="91"/>
      <c r="BS69" s="91"/>
      <c r="BT69" s="91"/>
      <c r="BU69" s="91"/>
      <c r="BV69" s="91"/>
      <c r="BW69" s="91"/>
      <c r="BX69" s="91"/>
      <c r="BY69" s="91"/>
      <c r="BZ69" s="92"/>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90"/>
      <c r="BM70" s="91"/>
      <c r="BN70" s="91"/>
      <c r="BO70" s="91"/>
      <c r="BP70" s="91"/>
      <c r="BQ70" s="91"/>
      <c r="BR70" s="91"/>
      <c r="BS70" s="91"/>
      <c r="BT70" s="91"/>
      <c r="BU70" s="91"/>
      <c r="BV70" s="91"/>
      <c r="BW70" s="91"/>
      <c r="BX70" s="91"/>
      <c r="BY70" s="91"/>
      <c r="BZ70" s="92"/>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90"/>
      <c r="BM71" s="91"/>
      <c r="BN71" s="91"/>
      <c r="BO71" s="91"/>
      <c r="BP71" s="91"/>
      <c r="BQ71" s="91"/>
      <c r="BR71" s="91"/>
      <c r="BS71" s="91"/>
      <c r="BT71" s="91"/>
      <c r="BU71" s="91"/>
      <c r="BV71" s="91"/>
      <c r="BW71" s="91"/>
      <c r="BX71" s="91"/>
      <c r="BY71" s="91"/>
      <c r="BZ71" s="92"/>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90"/>
      <c r="BM72" s="91"/>
      <c r="BN72" s="91"/>
      <c r="BO72" s="91"/>
      <c r="BP72" s="91"/>
      <c r="BQ72" s="91"/>
      <c r="BR72" s="91"/>
      <c r="BS72" s="91"/>
      <c r="BT72" s="91"/>
      <c r="BU72" s="91"/>
      <c r="BV72" s="91"/>
      <c r="BW72" s="91"/>
      <c r="BX72" s="91"/>
      <c r="BY72" s="91"/>
      <c r="BZ72" s="92"/>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90"/>
      <c r="BM73" s="91"/>
      <c r="BN73" s="91"/>
      <c r="BO73" s="91"/>
      <c r="BP73" s="91"/>
      <c r="BQ73" s="91"/>
      <c r="BR73" s="91"/>
      <c r="BS73" s="91"/>
      <c r="BT73" s="91"/>
      <c r="BU73" s="91"/>
      <c r="BV73" s="91"/>
      <c r="BW73" s="91"/>
      <c r="BX73" s="91"/>
      <c r="BY73" s="91"/>
      <c r="BZ73" s="92"/>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90"/>
      <c r="BM74" s="91"/>
      <c r="BN74" s="91"/>
      <c r="BO74" s="91"/>
      <c r="BP74" s="91"/>
      <c r="BQ74" s="91"/>
      <c r="BR74" s="91"/>
      <c r="BS74" s="91"/>
      <c r="BT74" s="91"/>
      <c r="BU74" s="91"/>
      <c r="BV74" s="91"/>
      <c r="BW74" s="91"/>
      <c r="BX74" s="91"/>
      <c r="BY74" s="91"/>
      <c r="BZ74" s="92"/>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90"/>
      <c r="BM75" s="91"/>
      <c r="BN75" s="91"/>
      <c r="BO75" s="91"/>
      <c r="BP75" s="91"/>
      <c r="BQ75" s="91"/>
      <c r="BR75" s="91"/>
      <c r="BS75" s="91"/>
      <c r="BT75" s="91"/>
      <c r="BU75" s="91"/>
      <c r="BV75" s="91"/>
      <c r="BW75" s="91"/>
      <c r="BX75" s="91"/>
      <c r="BY75" s="91"/>
      <c r="BZ75" s="92"/>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90"/>
      <c r="BM76" s="91"/>
      <c r="BN76" s="91"/>
      <c r="BO76" s="91"/>
      <c r="BP76" s="91"/>
      <c r="BQ76" s="91"/>
      <c r="BR76" s="91"/>
      <c r="BS76" s="91"/>
      <c r="BT76" s="91"/>
      <c r="BU76" s="91"/>
      <c r="BV76" s="91"/>
      <c r="BW76" s="91"/>
      <c r="BX76" s="91"/>
      <c r="BY76" s="91"/>
      <c r="BZ76" s="92"/>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90"/>
      <c r="BM77" s="91"/>
      <c r="BN77" s="91"/>
      <c r="BO77" s="91"/>
      <c r="BP77" s="91"/>
      <c r="BQ77" s="91"/>
      <c r="BR77" s="91"/>
      <c r="BS77" s="91"/>
      <c r="BT77" s="91"/>
      <c r="BU77" s="91"/>
      <c r="BV77" s="91"/>
      <c r="BW77" s="91"/>
      <c r="BX77" s="91"/>
      <c r="BY77" s="91"/>
      <c r="BZ77" s="92"/>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90"/>
      <c r="BM78" s="91"/>
      <c r="BN78" s="91"/>
      <c r="BO78" s="91"/>
      <c r="BP78" s="91"/>
      <c r="BQ78" s="91"/>
      <c r="BR78" s="91"/>
      <c r="BS78" s="91"/>
      <c r="BT78" s="91"/>
      <c r="BU78" s="91"/>
      <c r="BV78" s="91"/>
      <c r="BW78" s="91"/>
      <c r="BX78" s="91"/>
      <c r="BY78" s="91"/>
      <c r="BZ78" s="92"/>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90"/>
      <c r="BM79" s="91"/>
      <c r="BN79" s="91"/>
      <c r="BO79" s="91"/>
      <c r="BP79" s="91"/>
      <c r="BQ79" s="91"/>
      <c r="BR79" s="91"/>
      <c r="BS79" s="91"/>
      <c r="BT79" s="91"/>
      <c r="BU79" s="91"/>
      <c r="BV79" s="91"/>
      <c r="BW79" s="91"/>
      <c r="BX79" s="91"/>
      <c r="BY79" s="91"/>
      <c r="BZ79" s="92"/>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90"/>
      <c r="BM80" s="91"/>
      <c r="BN80" s="91"/>
      <c r="BO80" s="91"/>
      <c r="BP80" s="91"/>
      <c r="BQ80" s="91"/>
      <c r="BR80" s="91"/>
      <c r="BS80" s="91"/>
      <c r="BT80" s="91"/>
      <c r="BU80" s="91"/>
      <c r="BV80" s="91"/>
      <c r="BW80" s="91"/>
      <c r="BX80" s="91"/>
      <c r="BY80" s="91"/>
      <c r="BZ80" s="9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90"/>
      <c r="BM81" s="91"/>
      <c r="BN81" s="91"/>
      <c r="BO81" s="91"/>
      <c r="BP81" s="91"/>
      <c r="BQ81" s="91"/>
      <c r="BR81" s="91"/>
      <c r="BS81" s="91"/>
      <c r="BT81" s="91"/>
      <c r="BU81" s="91"/>
      <c r="BV81" s="91"/>
      <c r="BW81" s="91"/>
      <c r="BX81" s="91"/>
      <c r="BY81" s="91"/>
      <c r="BZ81" s="92"/>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93"/>
      <c r="BM82" s="94"/>
      <c r="BN82" s="94"/>
      <c r="BO82" s="94"/>
      <c r="BP82" s="94"/>
      <c r="BQ82" s="94"/>
      <c r="BR82" s="94"/>
      <c r="BS82" s="94"/>
      <c r="BT82" s="94"/>
      <c r="BU82" s="94"/>
      <c r="BV82" s="94"/>
      <c r="BW82" s="94"/>
      <c r="BX82" s="94"/>
      <c r="BY82" s="94"/>
      <c r="BZ82" s="95"/>
    </row>
    <row r="83" spans="1:78" x14ac:dyDescent="0.15">
      <c r="C83" s="2" t="s">
        <v>43</v>
      </c>
    </row>
    <row r="84" spans="1:78" x14ac:dyDescent="0.15">
      <c r="C84" s="2"/>
    </row>
    <row r="85" spans="1:78" hidden="1" x14ac:dyDescent="0.15">
      <c r="B85" s="6" t="s">
        <v>44</v>
      </c>
      <c r="C85" s="6"/>
      <c r="D85" s="6"/>
      <c r="E85" s="6" t="s">
        <v>46</v>
      </c>
      <c r="F85" s="6" t="s">
        <v>47</v>
      </c>
      <c r="G85" s="6" t="s">
        <v>48</v>
      </c>
      <c r="H85" s="6" t="s">
        <v>0</v>
      </c>
      <c r="I85" s="6" t="s">
        <v>8</v>
      </c>
      <c r="J85" s="6" t="s">
        <v>49</v>
      </c>
      <c r="K85" s="6" t="s">
        <v>50</v>
      </c>
      <c r="L85" s="6" t="s">
        <v>33</v>
      </c>
      <c r="M85" s="6" t="s">
        <v>36</v>
      </c>
      <c r="N85" s="6" t="s">
        <v>51</v>
      </c>
      <c r="O85" s="6" t="s">
        <v>53</v>
      </c>
    </row>
    <row r="86" spans="1:78" hidden="1" x14ac:dyDescent="0.15">
      <c r="B86" s="6"/>
      <c r="C86" s="6"/>
      <c r="D86" s="6"/>
      <c r="E86" s="6" t="str">
        <f>データ!AI6</f>
        <v/>
      </c>
      <c r="F86" s="6" t="s">
        <v>40</v>
      </c>
      <c r="G86" s="6" t="s">
        <v>40</v>
      </c>
      <c r="H86" s="6" t="str">
        <f>データ!BP6</f>
        <v>【1,042.34】</v>
      </c>
      <c r="I86" s="6" t="str">
        <f>データ!CA6</f>
        <v>【42.60】</v>
      </c>
      <c r="J86" s="6" t="str">
        <f>データ!CL6</f>
        <v>【410.22】</v>
      </c>
      <c r="K86" s="6" t="str">
        <f>データ!CW6</f>
        <v>【32.98】</v>
      </c>
      <c r="L86" s="6" t="str">
        <f>データ!DH6</f>
        <v>【80.45】</v>
      </c>
      <c r="M86" s="6" t="s">
        <v>40</v>
      </c>
      <c r="N86" s="6" t="s">
        <v>40</v>
      </c>
      <c r="O86" s="6" t="str">
        <f>データ!EO6</f>
        <v>【1.09】</v>
      </c>
    </row>
  </sheetData>
  <sheetProtection algorithmName="SHA-512" hashValue="LmKUI0mulmW4ag6GeqeiodpSYp3vLFygPHLlMtbMrc2DseLcFXkl910T/eri803GyxmHeWGnJl78xybsSCo8qg==" saltValue="XZgNrFbMRNe6wVxWJGQ7mg=="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B14:BJ15"/>
    <mergeCell ref="BL14:BZ15"/>
    <mergeCell ref="BL45:BZ46"/>
    <mergeCell ref="B60:BJ61"/>
    <mergeCell ref="AL10:AS10"/>
    <mergeCell ref="AT10:BA10"/>
    <mergeCell ref="BB10:BI10"/>
    <mergeCell ref="BL10:BM10"/>
    <mergeCell ref="BL64:BZ65"/>
    <mergeCell ref="BL16:BZ44"/>
    <mergeCell ref="BL47:BZ63"/>
    <mergeCell ref="BL66:BZ82"/>
    <mergeCell ref="BL11:BZ13"/>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O13"/>
  <sheetViews>
    <sheetView showGridLines="0" workbookViewId="0"/>
  </sheetViews>
  <sheetFormatPr defaultRowHeight="13.5" x14ac:dyDescent="0.15"/>
  <cols>
    <col min="2" max="144" width="11.875" customWidth="1"/>
  </cols>
  <sheetData>
    <row r="1" spans="1:145" x14ac:dyDescent="0.15">
      <c r="A1" t="s">
        <v>54</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15">
      <c r="A2" s="28" t="s">
        <v>56</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19</v>
      </c>
      <c r="B3" s="30" t="s">
        <v>32</v>
      </c>
      <c r="C3" s="30" t="s">
        <v>58</v>
      </c>
      <c r="D3" s="30" t="s">
        <v>59</v>
      </c>
      <c r="E3" s="30" t="s">
        <v>4</v>
      </c>
      <c r="F3" s="30" t="s">
        <v>3</v>
      </c>
      <c r="G3" s="30" t="s">
        <v>26</v>
      </c>
      <c r="H3" s="70" t="s">
        <v>55</v>
      </c>
      <c r="I3" s="71"/>
      <c r="J3" s="71"/>
      <c r="K3" s="71"/>
      <c r="L3" s="71"/>
      <c r="M3" s="71"/>
      <c r="N3" s="71"/>
      <c r="O3" s="71"/>
      <c r="P3" s="71"/>
      <c r="Q3" s="71"/>
      <c r="R3" s="71"/>
      <c r="S3" s="71"/>
      <c r="T3" s="71"/>
      <c r="U3" s="71"/>
      <c r="V3" s="71"/>
      <c r="W3" s="71"/>
      <c r="X3" s="72"/>
      <c r="Y3" s="76" t="s">
        <v>52</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60</v>
      </c>
      <c r="B4" s="31"/>
      <c r="C4" s="31"/>
      <c r="D4" s="31"/>
      <c r="E4" s="31"/>
      <c r="F4" s="31"/>
      <c r="G4" s="31"/>
      <c r="H4" s="73"/>
      <c r="I4" s="74"/>
      <c r="J4" s="74"/>
      <c r="K4" s="74"/>
      <c r="L4" s="74"/>
      <c r="M4" s="74"/>
      <c r="N4" s="74"/>
      <c r="O4" s="74"/>
      <c r="P4" s="74"/>
      <c r="Q4" s="74"/>
      <c r="R4" s="74"/>
      <c r="S4" s="74"/>
      <c r="T4" s="74"/>
      <c r="U4" s="74"/>
      <c r="V4" s="74"/>
      <c r="W4" s="74"/>
      <c r="X4" s="75"/>
      <c r="Y4" s="77" t="s">
        <v>25</v>
      </c>
      <c r="Z4" s="77"/>
      <c r="AA4" s="77"/>
      <c r="AB4" s="77"/>
      <c r="AC4" s="77"/>
      <c r="AD4" s="77"/>
      <c r="AE4" s="77"/>
      <c r="AF4" s="77"/>
      <c r="AG4" s="77"/>
      <c r="AH4" s="77"/>
      <c r="AI4" s="77"/>
      <c r="AJ4" s="77" t="s">
        <v>45</v>
      </c>
      <c r="AK4" s="77"/>
      <c r="AL4" s="77"/>
      <c r="AM4" s="77"/>
      <c r="AN4" s="77"/>
      <c r="AO4" s="77"/>
      <c r="AP4" s="77"/>
      <c r="AQ4" s="77"/>
      <c r="AR4" s="77"/>
      <c r="AS4" s="77"/>
      <c r="AT4" s="77"/>
      <c r="AU4" s="77" t="s">
        <v>28</v>
      </c>
      <c r="AV4" s="77"/>
      <c r="AW4" s="77"/>
      <c r="AX4" s="77"/>
      <c r="AY4" s="77"/>
      <c r="AZ4" s="77"/>
      <c r="BA4" s="77"/>
      <c r="BB4" s="77"/>
      <c r="BC4" s="77"/>
      <c r="BD4" s="77"/>
      <c r="BE4" s="77"/>
      <c r="BF4" s="77" t="s">
        <v>62</v>
      </c>
      <c r="BG4" s="77"/>
      <c r="BH4" s="77"/>
      <c r="BI4" s="77"/>
      <c r="BJ4" s="77"/>
      <c r="BK4" s="77"/>
      <c r="BL4" s="77"/>
      <c r="BM4" s="77"/>
      <c r="BN4" s="77"/>
      <c r="BO4" s="77"/>
      <c r="BP4" s="77"/>
      <c r="BQ4" s="77" t="s">
        <v>14</v>
      </c>
      <c r="BR4" s="77"/>
      <c r="BS4" s="77"/>
      <c r="BT4" s="77"/>
      <c r="BU4" s="77"/>
      <c r="BV4" s="77"/>
      <c r="BW4" s="77"/>
      <c r="BX4" s="77"/>
      <c r="BY4" s="77"/>
      <c r="BZ4" s="77"/>
      <c r="CA4" s="77"/>
      <c r="CB4" s="77" t="s">
        <v>61</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28" t="s">
        <v>69</v>
      </c>
      <c r="B5" s="32"/>
      <c r="C5" s="32"/>
      <c r="D5" s="32"/>
      <c r="E5" s="32"/>
      <c r="F5" s="32"/>
      <c r="G5" s="32"/>
      <c r="H5" s="37" t="s">
        <v>57</v>
      </c>
      <c r="I5" s="37" t="s">
        <v>70</v>
      </c>
      <c r="J5" s="37" t="s">
        <v>71</v>
      </c>
      <c r="K5" s="37" t="s">
        <v>72</v>
      </c>
      <c r="L5" s="37" t="s">
        <v>73</v>
      </c>
      <c r="M5" s="37" t="s">
        <v>5</v>
      </c>
      <c r="N5" s="37" t="s">
        <v>74</v>
      </c>
      <c r="O5" s="37" t="s">
        <v>75</v>
      </c>
      <c r="P5" s="37" t="s">
        <v>76</v>
      </c>
      <c r="Q5" s="37" t="s">
        <v>77</v>
      </c>
      <c r="R5" s="37" t="s">
        <v>78</v>
      </c>
      <c r="S5" s="37" t="s">
        <v>79</v>
      </c>
      <c r="T5" s="37" t="s">
        <v>80</v>
      </c>
      <c r="U5" s="37" t="s">
        <v>63</v>
      </c>
      <c r="V5" s="37" t="s">
        <v>81</v>
      </c>
      <c r="W5" s="37" t="s">
        <v>82</v>
      </c>
      <c r="X5" s="37" t="s">
        <v>83</v>
      </c>
      <c r="Y5" s="37" t="s">
        <v>84</v>
      </c>
      <c r="Z5" s="37" t="s">
        <v>85</v>
      </c>
      <c r="AA5" s="37" t="s">
        <v>86</v>
      </c>
      <c r="AB5" s="37" t="s">
        <v>87</v>
      </c>
      <c r="AC5" s="37" t="s">
        <v>88</v>
      </c>
      <c r="AD5" s="37" t="s">
        <v>90</v>
      </c>
      <c r="AE5" s="37" t="s">
        <v>91</v>
      </c>
      <c r="AF5" s="37" t="s">
        <v>92</v>
      </c>
      <c r="AG5" s="37" t="s">
        <v>93</v>
      </c>
      <c r="AH5" s="37" t="s">
        <v>94</v>
      </c>
      <c r="AI5" s="37" t="s">
        <v>44</v>
      </c>
      <c r="AJ5" s="37" t="s">
        <v>84</v>
      </c>
      <c r="AK5" s="37" t="s">
        <v>85</v>
      </c>
      <c r="AL5" s="37" t="s">
        <v>86</v>
      </c>
      <c r="AM5" s="37" t="s">
        <v>87</v>
      </c>
      <c r="AN5" s="37" t="s">
        <v>88</v>
      </c>
      <c r="AO5" s="37" t="s">
        <v>90</v>
      </c>
      <c r="AP5" s="37" t="s">
        <v>91</v>
      </c>
      <c r="AQ5" s="37" t="s">
        <v>92</v>
      </c>
      <c r="AR5" s="37" t="s">
        <v>93</v>
      </c>
      <c r="AS5" s="37" t="s">
        <v>94</v>
      </c>
      <c r="AT5" s="37" t="s">
        <v>89</v>
      </c>
      <c r="AU5" s="37" t="s">
        <v>84</v>
      </c>
      <c r="AV5" s="37" t="s">
        <v>85</v>
      </c>
      <c r="AW5" s="37" t="s">
        <v>86</v>
      </c>
      <c r="AX5" s="37" t="s">
        <v>87</v>
      </c>
      <c r="AY5" s="37" t="s">
        <v>88</v>
      </c>
      <c r="AZ5" s="37" t="s">
        <v>90</v>
      </c>
      <c r="BA5" s="37" t="s">
        <v>91</v>
      </c>
      <c r="BB5" s="37" t="s">
        <v>92</v>
      </c>
      <c r="BC5" s="37" t="s">
        <v>93</v>
      </c>
      <c r="BD5" s="37" t="s">
        <v>94</v>
      </c>
      <c r="BE5" s="37" t="s">
        <v>89</v>
      </c>
      <c r="BF5" s="37" t="s">
        <v>84</v>
      </c>
      <c r="BG5" s="37" t="s">
        <v>85</v>
      </c>
      <c r="BH5" s="37" t="s">
        <v>86</v>
      </c>
      <c r="BI5" s="37" t="s">
        <v>87</v>
      </c>
      <c r="BJ5" s="37" t="s">
        <v>88</v>
      </c>
      <c r="BK5" s="37" t="s">
        <v>90</v>
      </c>
      <c r="BL5" s="37" t="s">
        <v>91</v>
      </c>
      <c r="BM5" s="37" t="s">
        <v>92</v>
      </c>
      <c r="BN5" s="37" t="s">
        <v>93</v>
      </c>
      <c r="BO5" s="37" t="s">
        <v>94</v>
      </c>
      <c r="BP5" s="37" t="s">
        <v>89</v>
      </c>
      <c r="BQ5" s="37" t="s">
        <v>84</v>
      </c>
      <c r="BR5" s="37" t="s">
        <v>85</v>
      </c>
      <c r="BS5" s="37" t="s">
        <v>86</v>
      </c>
      <c r="BT5" s="37" t="s">
        <v>87</v>
      </c>
      <c r="BU5" s="37" t="s">
        <v>88</v>
      </c>
      <c r="BV5" s="37" t="s">
        <v>90</v>
      </c>
      <c r="BW5" s="37" t="s">
        <v>91</v>
      </c>
      <c r="BX5" s="37" t="s">
        <v>92</v>
      </c>
      <c r="BY5" s="37" t="s">
        <v>93</v>
      </c>
      <c r="BZ5" s="37" t="s">
        <v>94</v>
      </c>
      <c r="CA5" s="37" t="s">
        <v>89</v>
      </c>
      <c r="CB5" s="37" t="s">
        <v>84</v>
      </c>
      <c r="CC5" s="37" t="s">
        <v>85</v>
      </c>
      <c r="CD5" s="37" t="s">
        <v>86</v>
      </c>
      <c r="CE5" s="37" t="s">
        <v>87</v>
      </c>
      <c r="CF5" s="37" t="s">
        <v>88</v>
      </c>
      <c r="CG5" s="37" t="s">
        <v>90</v>
      </c>
      <c r="CH5" s="37" t="s">
        <v>91</v>
      </c>
      <c r="CI5" s="37" t="s">
        <v>92</v>
      </c>
      <c r="CJ5" s="37" t="s">
        <v>93</v>
      </c>
      <c r="CK5" s="37" t="s">
        <v>94</v>
      </c>
      <c r="CL5" s="37" t="s">
        <v>89</v>
      </c>
      <c r="CM5" s="37" t="s">
        <v>84</v>
      </c>
      <c r="CN5" s="37" t="s">
        <v>85</v>
      </c>
      <c r="CO5" s="37" t="s">
        <v>86</v>
      </c>
      <c r="CP5" s="37" t="s">
        <v>87</v>
      </c>
      <c r="CQ5" s="37" t="s">
        <v>88</v>
      </c>
      <c r="CR5" s="37" t="s">
        <v>90</v>
      </c>
      <c r="CS5" s="37" t="s">
        <v>91</v>
      </c>
      <c r="CT5" s="37" t="s">
        <v>92</v>
      </c>
      <c r="CU5" s="37" t="s">
        <v>93</v>
      </c>
      <c r="CV5" s="37" t="s">
        <v>94</v>
      </c>
      <c r="CW5" s="37" t="s">
        <v>89</v>
      </c>
      <c r="CX5" s="37" t="s">
        <v>84</v>
      </c>
      <c r="CY5" s="37" t="s">
        <v>85</v>
      </c>
      <c r="CZ5" s="37" t="s">
        <v>86</v>
      </c>
      <c r="DA5" s="37" t="s">
        <v>87</v>
      </c>
      <c r="DB5" s="37" t="s">
        <v>88</v>
      </c>
      <c r="DC5" s="37" t="s">
        <v>90</v>
      </c>
      <c r="DD5" s="37" t="s">
        <v>91</v>
      </c>
      <c r="DE5" s="37" t="s">
        <v>92</v>
      </c>
      <c r="DF5" s="37" t="s">
        <v>93</v>
      </c>
      <c r="DG5" s="37" t="s">
        <v>94</v>
      </c>
      <c r="DH5" s="37" t="s">
        <v>89</v>
      </c>
      <c r="DI5" s="37" t="s">
        <v>84</v>
      </c>
      <c r="DJ5" s="37" t="s">
        <v>85</v>
      </c>
      <c r="DK5" s="37" t="s">
        <v>86</v>
      </c>
      <c r="DL5" s="37" t="s">
        <v>87</v>
      </c>
      <c r="DM5" s="37" t="s">
        <v>88</v>
      </c>
      <c r="DN5" s="37" t="s">
        <v>90</v>
      </c>
      <c r="DO5" s="37" t="s">
        <v>91</v>
      </c>
      <c r="DP5" s="37" t="s">
        <v>92</v>
      </c>
      <c r="DQ5" s="37" t="s">
        <v>93</v>
      </c>
      <c r="DR5" s="37" t="s">
        <v>94</v>
      </c>
      <c r="DS5" s="37" t="s">
        <v>89</v>
      </c>
      <c r="DT5" s="37" t="s">
        <v>84</v>
      </c>
      <c r="DU5" s="37" t="s">
        <v>85</v>
      </c>
      <c r="DV5" s="37" t="s">
        <v>86</v>
      </c>
      <c r="DW5" s="37" t="s">
        <v>87</v>
      </c>
      <c r="DX5" s="37" t="s">
        <v>88</v>
      </c>
      <c r="DY5" s="37" t="s">
        <v>90</v>
      </c>
      <c r="DZ5" s="37" t="s">
        <v>91</v>
      </c>
      <c r="EA5" s="37" t="s">
        <v>92</v>
      </c>
      <c r="EB5" s="37" t="s">
        <v>93</v>
      </c>
      <c r="EC5" s="37" t="s">
        <v>94</v>
      </c>
      <c r="ED5" s="37" t="s">
        <v>89</v>
      </c>
      <c r="EE5" s="37" t="s">
        <v>84</v>
      </c>
      <c r="EF5" s="37" t="s">
        <v>85</v>
      </c>
      <c r="EG5" s="37" t="s">
        <v>86</v>
      </c>
      <c r="EH5" s="37" t="s">
        <v>87</v>
      </c>
      <c r="EI5" s="37" t="s">
        <v>88</v>
      </c>
      <c r="EJ5" s="37" t="s">
        <v>90</v>
      </c>
      <c r="EK5" s="37" t="s">
        <v>91</v>
      </c>
      <c r="EL5" s="37" t="s">
        <v>92</v>
      </c>
      <c r="EM5" s="37" t="s">
        <v>93</v>
      </c>
      <c r="EN5" s="37" t="s">
        <v>94</v>
      </c>
      <c r="EO5" s="37" t="s">
        <v>89</v>
      </c>
    </row>
    <row r="6" spans="1:145" s="27" customFormat="1" x14ac:dyDescent="0.15">
      <c r="A6" s="28" t="s">
        <v>95</v>
      </c>
      <c r="B6" s="33">
        <f t="shared" ref="B6:X6" si="1">B7</f>
        <v>2020</v>
      </c>
      <c r="C6" s="33">
        <f t="shared" si="1"/>
        <v>382035</v>
      </c>
      <c r="D6" s="33">
        <f t="shared" si="1"/>
        <v>47</v>
      </c>
      <c r="E6" s="33">
        <f t="shared" si="1"/>
        <v>17</v>
      </c>
      <c r="F6" s="33">
        <f t="shared" si="1"/>
        <v>6</v>
      </c>
      <c r="G6" s="33">
        <f t="shared" si="1"/>
        <v>0</v>
      </c>
      <c r="H6" s="33" t="str">
        <f t="shared" si="1"/>
        <v>愛媛県　宇和島市</v>
      </c>
      <c r="I6" s="33" t="str">
        <f t="shared" si="1"/>
        <v>法非適用</v>
      </c>
      <c r="J6" s="33" t="str">
        <f t="shared" si="1"/>
        <v>下水道事業</v>
      </c>
      <c r="K6" s="33" t="str">
        <f t="shared" si="1"/>
        <v>漁業集落排水</v>
      </c>
      <c r="L6" s="33" t="str">
        <f t="shared" si="1"/>
        <v>H2</v>
      </c>
      <c r="M6" s="33" t="str">
        <f t="shared" si="1"/>
        <v>非設置</v>
      </c>
      <c r="N6" s="38" t="str">
        <f t="shared" si="1"/>
        <v>-</v>
      </c>
      <c r="O6" s="38" t="str">
        <f t="shared" si="1"/>
        <v>該当数値なし</v>
      </c>
      <c r="P6" s="38">
        <f t="shared" si="1"/>
        <v>1.07</v>
      </c>
      <c r="Q6" s="38">
        <f t="shared" si="1"/>
        <v>100</v>
      </c>
      <c r="R6" s="38">
        <f t="shared" si="1"/>
        <v>4884</v>
      </c>
      <c r="S6" s="38">
        <f t="shared" si="1"/>
        <v>73067</v>
      </c>
      <c r="T6" s="38">
        <f t="shared" si="1"/>
        <v>468.19</v>
      </c>
      <c r="U6" s="38">
        <f t="shared" si="1"/>
        <v>156.06</v>
      </c>
      <c r="V6" s="38">
        <f t="shared" si="1"/>
        <v>775</v>
      </c>
      <c r="W6" s="38">
        <f t="shared" si="1"/>
        <v>0.33</v>
      </c>
      <c r="X6" s="38">
        <f t="shared" si="1"/>
        <v>2348.48</v>
      </c>
      <c r="Y6" s="42">
        <f t="shared" ref="Y6:AH6" si="2">IF(Y7="",NA(),Y7)</f>
        <v>60.26</v>
      </c>
      <c r="Z6" s="42">
        <f t="shared" si="2"/>
        <v>60.48</v>
      </c>
      <c r="AA6" s="42">
        <f t="shared" si="2"/>
        <v>57.22</v>
      </c>
      <c r="AB6" s="42">
        <f t="shared" si="2"/>
        <v>56.94</v>
      </c>
      <c r="AC6" s="42">
        <f t="shared" si="2"/>
        <v>57.55</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42">
        <f t="shared" ref="BF6:BO6" si="5">IF(BF7="",NA(),BF7)</f>
        <v>1231.2</v>
      </c>
      <c r="BG6" s="42">
        <f t="shared" si="5"/>
        <v>1119.01</v>
      </c>
      <c r="BH6" s="42">
        <f t="shared" si="5"/>
        <v>1062.5899999999999</v>
      </c>
      <c r="BI6" s="42">
        <f t="shared" si="5"/>
        <v>969.12</v>
      </c>
      <c r="BJ6" s="42">
        <f t="shared" si="5"/>
        <v>842.18</v>
      </c>
      <c r="BK6" s="42">
        <f t="shared" si="5"/>
        <v>1063.93</v>
      </c>
      <c r="BL6" s="42">
        <f t="shared" si="5"/>
        <v>1060.8599999999999</v>
      </c>
      <c r="BM6" s="42">
        <f t="shared" si="5"/>
        <v>1006.65</v>
      </c>
      <c r="BN6" s="42">
        <f t="shared" si="5"/>
        <v>998.42</v>
      </c>
      <c r="BO6" s="42">
        <f t="shared" si="5"/>
        <v>1095.52</v>
      </c>
      <c r="BP6" s="38" t="str">
        <f>IF(BP7="","",IF(BP7="-","【-】","【"&amp;SUBSTITUTE(TEXT(BP7,"#,##0.00"),"-","△")&amp;"】"))</f>
        <v>【1,042.34】</v>
      </c>
      <c r="BQ6" s="42">
        <f t="shared" ref="BQ6:BZ6" si="6">IF(BQ7="",NA(),BQ7)</f>
        <v>34.07</v>
      </c>
      <c r="BR6" s="42">
        <f t="shared" si="6"/>
        <v>34.92</v>
      </c>
      <c r="BS6" s="42">
        <f t="shared" si="6"/>
        <v>31.74</v>
      </c>
      <c r="BT6" s="42">
        <f t="shared" si="6"/>
        <v>31.52</v>
      </c>
      <c r="BU6" s="42">
        <f t="shared" si="6"/>
        <v>32.659999999999997</v>
      </c>
      <c r="BV6" s="42">
        <f t="shared" si="6"/>
        <v>46.26</v>
      </c>
      <c r="BW6" s="42">
        <f t="shared" si="6"/>
        <v>45.81</v>
      </c>
      <c r="BX6" s="42">
        <f t="shared" si="6"/>
        <v>43.43</v>
      </c>
      <c r="BY6" s="42">
        <f t="shared" si="6"/>
        <v>41.41</v>
      </c>
      <c r="BZ6" s="42">
        <f t="shared" si="6"/>
        <v>39.64</v>
      </c>
      <c r="CA6" s="38" t="str">
        <f>IF(CA7="","",IF(CA7="-","【-】","【"&amp;SUBSTITUTE(TEXT(CA7,"#,##0.00"),"-","△")&amp;"】"))</f>
        <v>【42.60】</v>
      </c>
      <c r="CB6" s="42">
        <f t="shared" ref="CB6:CK6" si="7">IF(CB7="",NA(),CB7)</f>
        <v>800.06</v>
      </c>
      <c r="CC6" s="42">
        <f t="shared" si="7"/>
        <v>780.87</v>
      </c>
      <c r="CD6" s="42">
        <f t="shared" si="7"/>
        <v>844.74</v>
      </c>
      <c r="CE6" s="42">
        <f t="shared" si="7"/>
        <v>885.43</v>
      </c>
      <c r="CF6" s="42">
        <f t="shared" si="7"/>
        <v>876.06</v>
      </c>
      <c r="CG6" s="42">
        <f t="shared" si="7"/>
        <v>376.4</v>
      </c>
      <c r="CH6" s="42">
        <f t="shared" si="7"/>
        <v>383.92</v>
      </c>
      <c r="CI6" s="42">
        <f t="shared" si="7"/>
        <v>400.44</v>
      </c>
      <c r="CJ6" s="42">
        <f t="shared" si="7"/>
        <v>417.56</v>
      </c>
      <c r="CK6" s="42">
        <f t="shared" si="7"/>
        <v>449.72</v>
      </c>
      <c r="CL6" s="38" t="str">
        <f>IF(CL7="","",IF(CL7="-","【-】","【"&amp;SUBSTITUTE(TEXT(CL7,"#,##0.00"),"-","△")&amp;"】"))</f>
        <v>【410.22】</v>
      </c>
      <c r="CM6" s="42">
        <f t="shared" ref="CM6:CV6" si="8">IF(CM7="",NA(),CM7)</f>
        <v>28.24</v>
      </c>
      <c r="CN6" s="42">
        <f t="shared" si="8"/>
        <v>28.87</v>
      </c>
      <c r="CO6" s="42">
        <f t="shared" si="8"/>
        <v>28.45</v>
      </c>
      <c r="CP6" s="42">
        <f t="shared" si="8"/>
        <v>27.6</v>
      </c>
      <c r="CQ6" s="42">
        <f t="shared" si="8"/>
        <v>28.45</v>
      </c>
      <c r="CR6" s="42">
        <f t="shared" si="8"/>
        <v>33.729999999999997</v>
      </c>
      <c r="CS6" s="42">
        <f t="shared" si="8"/>
        <v>33.21</v>
      </c>
      <c r="CT6" s="42">
        <f t="shared" si="8"/>
        <v>32.229999999999997</v>
      </c>
      <c r="CU6" s="42">
        <f t="shared" si="8"/>
        <v>32.479999999999997</v>
      </c>
      <c r="CV6" s="42">
        <f t="shared" si="8"/>
        <v>30.19</v>
      </c>
      <c r="CW6" s="38" t="str">
        <f>IF(CW7="","",IF(CW7="-","【-】","【"&amp;SUBSTITUTE(TEXT(CW7,"#,##0.00"),"-","△")&amp;"】"))</f>
        <v>【32.98】</v>
      </c>
      <c r="CX6" s="42">
        <f t="shared" ref="CX6:DG6" si="9">IF(CX7="",NA(),CX7)</f>
        <v>71.819999999999993</v>
      </c>
      <c r="CY6" s="42">
        <f t="shared" si="9"/>
        <v>71.97</v>
      </c>
      <c r="CZ6" s="42">
        <f t="shared" si="9"/>
        <v>72.739999999999995</v>
      </c>
      <c r="DA6" s="42">
        <f t="shared" si="9"/>
        <v>75.16</v>
      </c>
      <c r="DB6" s="42">
        <f t="shared" si="9"/>
        <v>74.97</v>
      </c>
      <c r="DC6" s="42">
        <f t="shared" si="9"/>
        <v>79.989999999999995</v>
      </c>
      <c r="DD6" s="42">
        <f t="shared" si="9"/>
        <v>79.98</v>
      </c>
      <c r="DE6" s="42">
        <f t="shared" si="9"/>
        <v>80.8</v>
      </c>
      <c r="DF6" s="42">
        <f t="shared" si="9"/>
        <v>79.2</v>
      </c>
      <c r="DG6" s="42">
        <f t="shared" si="9"/>
        <v>79.09</v>
      </c>
      <c r="DH6" s="38" t="str">
        <f>IF(DH7="","",IF(DH7="-","【-】","【"&amp;SUBSTITUTE(TEXT(DH7,"#,##0.00"),"-","△")&amp;"】"))</f>
        <v>【80.45】</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38">
        <f t="shared" ref="EE6:EN6" si="12">IF(EE7="",NA(),EE7)</f>
        <v>0</v>
      </c>
      <c r="EF6" s="38">
        <f t="shared" si="12"/>
        <v>0</v>
      </c>
      <c r="EG6" s="38">
        <f t="shared" si="12"/>
        <v>0</v>
      </c>
      <c r="EH6" s="38">
        <f t="shared" si="12"/>
        <v>0</v>
      </c>
      <c r="EI6" s="38">
        <f t="shared" si="12"/>
        <v>0</v>
      </c>
      <c r="EJ6" s="42">
        <f t="shared" si="12"/>
        <v>0.01</v>
      </c>
      <c r="EK6" s="42">
        <f t="shared" si="12"/>
        <v>0.09</v>
      </c>
      <c r="EL6" s="42">
        <f t="shared" si="12"/>
        <v>0.02</v>
      </c>
      <c r="EM6" s="42">
        <f t="shared" si="12"/>
        <v>0.01</v>
      </c>
      <c r="EN6" s="42">
        <f t="shared" si="12"/>
        <v>1.6</v>
      </c>
      <c r="EO6" s="38" t="str">
        <f>IF(EO7="","",IF(EO7="-","【-】","【"&amp;SUBSTITUTE(TEXT(EO7,"#,##0.00"),"-","△")&amp;"】"))</f>
        <v>【1.09】</v>
      </c>
    </row>
    <row r="7" spans="1:145" s="27" customFormat="1" x14ac:dyDescent="0.15">
      <c r="A7" s="28"/>
      <c r="B7" s="34">
        <v>2020</v>
      </c>
      <c r="C7" s="34">
        <v>382035</v>
      </c>
      <c r="D7" s="34">
        <v>47</v>
      </c>
      <c r="E7" s="34">
        <v>17</v>
      </c>
      <c r="F7" s="34">
        <v>6</v>
      </c>
      <c r="G7" s="34">
        <v>0</v>
      </c>
      <c r="H7" s="34" t="s">
        <v>96</v>
      </c>
      <c r="I7" s="34" t="s">
        <v>97</v>
      </c>
      <c r="J7" s="34" t="s">
        <v>98</v>
      </c>
      <c r="K7" s="34" t="s">
        <v>99</v>
      </c>
      <c r="L7" s="34" t="s">
        <v>100</v>
      </c>
      <c r="M7" s="34" t="s">
        <v>101</v>
      </c>
      <c r="N7" s="39" t="s">
        <v>40</v>
      </c>
      <c r="O7" s="39" t="s">
        <v>102</v>
      </c>
      <c r="P7" s="39">
        <v>1.07</v>
      </c>
      <c r="Q7" s="39">
        <v>100</v>
      </c>
      <c r="R7" s="39">
        <v>4884</v>
      </c>
      <c r="S7" s="39">
        <v>73067</v>
      </c>
      <c r="T7" s="39">
        <v>468.19</v>
      </c>
      <c r="U7" s="39">
        <v>156.06</v>
      </c>
      <c r="V7" s="39">
        <v>775</v>
      </c>
      <c r="W7" s="39">
        <v>0.33</v>
      </c>
      <c r="X7" s="39">
        <v>2348.48</v>
      </c>
      <c r="Y7" s="39">
        <v>60.26</v>
      </c>
      <c r="Z7" s="39">
        <v>60.48</v>
      </c>
      <c r="AA7" s="39">
        <v>57.22</v>
      </c>
      <c r="AB7" s="39">
        <v>56.94</v>
      </c>
      <c r="AC7" s="39">
        <v>57.55</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1231.2</v>
      </c>
      <c r="BG7" s="39">
        <v>1119.01</v>
      </c>
      <c r="BH7" s="39">
        <v>1062.5899999999999</v>
      </c>
      <c r="BI7" s="39">
        <v>969.12</v>
      </c>
      <c r="BJ7" s="39">
        <v>842.18</v>
      </c>
      <c r="BK7" s="39">
        <v>1063.93</v>
      </c>
      <c r="BL7" s="39">
        <v>1060.8599999999999</v>
      </c>
      <c r="BM7" s="39">
        <v>1006.65</v>
      </c>
      <c r="BN7" s="39">
        <v>998.42</v>
      </c>
      <c r="BO7" s="39">
        <v>1095.52</v>
      </c>
      <c r="BP7" s="39">
        <v>1042.3399999999999</v>
      </c>
      <c r="BQ7" s="39">
        <v>34.07</v>
      </c>
      <c r="BR7" s="39">
        <v>34.92</v>
      </c>
      <c r="BS7" s="39">
        <v>31.74</v>
      </c>
      <c r="BT7" s="39">
        <v>31.52</v>
      </c>
      <c r="BU7" s="39">
        <v>32.659999999999997</v>
      </c>
      <c r="BV7" s="39">
        <v>46.26</v>
      </c>
      <c r="BW7" s="39">
        <v>45.81</v>
      </c>
      <c r="BX7" s="39">
        <v>43.43</v>
      </c>
      <c r="BY7" s="39">
        <v>41.41</v>
      </c>
      <c r="BZ7" s="39">
        <v>39.64</v>
      </c>
      <c r="CA7" s="39">
        <v>42.6</v>
      </c>
      <c r="CB7" s="39">
        <v>800.06</v>
      </c>
      <c r="CC7" s="39">
        <v>780.87</v>
      </c>
      <c r="CD7" s="39">
        <v>844.74</v>
      </c>
      <c r="CE7" s="39">
        <v>885.43</v>
      </c>
      <c r="CF7" s="39">
        <v>876.06</v>
      </c>
      <c r="CG7" s="39">
        <v>376.4</v>
      </c>
      <c r="CH7" s="39">
        <v>383.92</v>
      </c>
      <c r="CI7" s="39">
        <v>400.44</v>
      </c>
      <c r="CJ7" s="39">
        <v>417.56</v>
      </c>
      <c r="CK7" s="39">
        <v>449.72</v>
      </c>
      <c r="CL7" s="39">
        <v>410.22</v>
      </c>
      <c r="CM7" s="39">
        <v>28.24</v>
      </c>
      <c r="CN7" s="39">
        <v>28.87</v>
      </c>
      <c r="CO7" s="39">
        <v>28.45</v>
      </c>
      <c r="CP7" s="39">
        <v>27.6</v>
      </c>
      <c r="CQ7" s="39">
        <v>28.45</v>
      </c>
      <c r="CR7" s="39">
        <v>33.729999999999997</v>
      </c>
      <c r="CS7" s="39">
        <v>33.21</v>
      </c>
      <c r="CT7" s="39">
        <v>32.229999999999997</v>
      </c>
      <c r="CU7" s="39">
        <v>32.479999999999997</v>
      </c>
      <c r="CV7" s="39">
        <v>30.19</v>
      </c>
      <c r="CW7" s="39">
        <v>32.979999999999997</v>
      </c>
      <c r="CX7" s="39">
        <v>71.819999999999993</v>
      </c>
      <c r="CY7" s="39">
        <v>71.97</v>
      </c>
      <c r="CZ7" s="39">
        <v>72.739999999999995</v>
      </c>
      <c r="DA7" s="39">
        <v>75.16</v>
      </c>
      <c r="DB7" s="39">
        <v>74.97</v>
      </c>
      <c r="DC7" s="39">
        <v>79.989999999999995</v>
      </c>
      <c r="DD7" s="39">
        <v>79.98</v>
      </c>
      <c r="DE7" s="39">
        <v>80.8</v>
      </c>
      <c r="DF7" s="39">
        <v>79.2</v>
      </c>
      <c r="DG7" s="39">
        <v>79.09</v>
      </c>
      <c r="DH7" s="39">
        <v>80.45</v>
      </c>
      <c r="DI7" s="39"/>
      <c r="DJ7" s="39"/>
      <c r="DK7" s="39"/>
      <c r="DL7" s="39"/>
      <c r="DM7" s="39"/>
      <c r="DN7" s="39"/>
      <c r="DO7" s="39"/>
      <c r="DP7" s="39"/>
      <c r="DQ7" s="39"/>
      <c r="DR7" s="39"/>
      <c r="DS7" s="39"/>
      <c r="DT7" s="39"/>
      <c r="DU7" s="39"/>
      <c r="DV7" s="39"/>
      <c r="DW7" s="39"/>
      <c r="DX7" s="39"/>
      <c r="DY7" s="39"/>
      <c r="DZ7" s="39"/>
      <c r="EA7" s="39"/>
      <c r="EB7" s="39"/>
      <c r="EC7" s="39"/>
      <c r="ED7" s="39"/>
      <c r="EE7" s="39">
        <v>0</v>
      </c>
      <c r="EF7" s="39">
        <v>0</v>
      </c>
      <c r="EG7" s="39">
        <v>0</v>
      </c>
      <c r="EH7" s="39">
        <v>0</v>
      </c>
      <c r="EI7" s="39">
        <v>0</v>
      </c>
      <c r="EJ7" s="39">
        <v>0.01</v>
      </c>
      <c r="EK7" s="39">
        <v>0.09</v>
      </c>
      <c r="EL7" s="39">
        <v>0.02</v>
      </c>
      <c r="EM7" s="39">
        <v>0.01</v>
      </c>
      <c r="EN7" s="39">
        <v>1.6</v>
      </c>
      <c r="EO7" s="39">
        <v>1.0900000000000001</v>
      </c>
    </row>
    <row r="8" spans="1:145"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15">
      <c r="A9" s="29"/>
      <c r="B9" s="29" t="s">
        <v>103</v>
      </c>
      <c r="C9" s="29" t="s">
        <v>104</v>
      </c>
      <c r="D9" s="29" t="s">
        <v>105</v>
      </c>
      <c r="E9" s="29" t="s">
        <v>106</v>
      </c>
      <c r="F9" s="29" t="s">
        <v>107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15">
      <c r="A10" s="29" t="s">
        <v>32</v>
      </c>
      <c r="B10" s="35">
        <f>DATEVALUE($B7+12-B11&amp;"/1/"&amp;B12)</f>
        <v>46753</v>
      </c>
      <c r="C10" s="35">
        <f>DATEVALUE($B7+12-C11&amp;"/1/"&amp;C12)</f>
        <v>47119</v>
      </c>
      <c r="D10" s="35">
        <f>DATEVALUE($B7+12-D11&amp;"/1/"&amp;D12)</f>
        <v>47484</v>
      </c>
      <c r="E10" s="36">
        <f>DATEVALUE($B7+12-E11&amp;"/1/"&amp;E12)</f>
        <v>47849</v>
      </c>
      <c r="F10" s="36">
        <f>DATEVALUE($B7+12-F11&amp;"/1/"&amp;F12)</f>
        <v>48215</v>
      </c>
    </row>
    <row r="11" spans="1:145" x14ac:dyDescent="0.15">
      <c r="B11">
        <v>4</v>
      </c>
      <c r="C11">
        <v>3</v>
      </c>
      <c r="D11">
        <v>2</v>
      </c>
      <c r="E11">
        <v>1</v>
      </c>
      <c r="F11">
        <v>0</v>
      </c>
      <c r="G11" t="s">
        <v>108</v>
      </c>
    </row>
    <row r="12" spans="1:145" x14ac:dyDescent="0.15">
      <c r="B12">
        <v>1</v>
      </c>
      <c r="C12">
        <v>1</v>
      </c>
      <c r="D12">
        <v>1</v>
      </c>
      <c r="E12">
        <v>1</v>
      </c>
      <c r="F12">
        <v>2</v>
      </c>
      <c r="G12" t="s">
        <v>109</v>
      </c>
    </row>
    <row r="13" spans="1:145" x14ac:dyDescent="0.15">
      <c r="B13" t="s">
        <v>110</v>
      </c>
      <c r="C13" t="s">
        <v>110</v>
      </c>
      <c r="D13" t="s">
        <v>110</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2022-01-26T08:46:09Z</cp:lastPrinted>
  <dcterms:created xsi:type="dcterms:W3CDTF">2021-12-03T08:05:57Z</dcterms:created>
  <dcterms:modified xsi:type="dcterms:W3CDTF">2022-01-26T08:46:12Z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2022-01-24T10:28:50Z</vt:filetime>
  </property>
</Properties>
</file>