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4八幡浜市○\"/>
    </mc:Choice>
  </mc:AlternateContent>
  <workbookProtection workbookAlgorithmName="SHA-512" workbookHashValue="KGPd6OoeyLjWkTVjwX0XUrKapdURLpBgDCJtaAPtuXa1mvgS5gh7jPUMLI/KsnlllYPaH35nQ0ESLW6BYOEcOQ==" workbookSaltValue="HYVN3MCEbVjveXMPKo/k8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MI76" i="4" l="1"/>
  <c r="IT76" i="4"/>
  <c r="CS51" i="4"/>
  <c r="HJ30" i="4"/>
  <c r="BZ76" i="4"/>
  <c r="MA51" i="4"/>
  <c r="HJ51" i="4"/>
  <c r="CS30" i="4"/>
  <c r="MA30" i="4"/>
  <c r="C11" i="5"/>
  <c r="D11" i="5"/>
  <c r="E11" i="5"/>
  <c r="B11" i="5"/>
  <c r="BK76" i="4" l="1"/>
  <c r="LT76" i="4"/>
  <c r="GQ51" i="4"/>
  <c r="LH30" i="4"/>
  <c r="IE76" i="4"/>
  <c r="GQ30" i="4"/>
  <c r="BZ30" i="4"/>
  <c r="LH51" i="4"/>
  <c r="BZ51" i="4"/>
  <c r="AV76" i="4"/>
  <c r="KO51" i="4"/>
  <c r="FX51" i="4"/>
  <c r="KO30" i="4"/>
  <c r="BG30" i="4"/>
  <c r="LE76" i="4"/>
  <c r="HP76" i="4"/>
  <c r="BG51" i="4"/>
  <c r="FX30" i="4"/>
  <c r="JV30" i="4"/>
  <c r="HA76" i="4"/>
  <c r="AN30" i="4"/>
  <c r="AG76" i="4"/>
  <c r="KP76" i="4"/>
  <c r="FE51" i="4"/>
  <c r="AN51" i="4"/>
  <c r="JV51" i="4"/>
  <c r="FE30" i="4"/>
  <c r="KA76" i="4"/>
  <c r="GL76" i="4"/>
  <c r="U51" i="4"/>
  <c r="EL30" i="4"/>
  <c r="U30" i="4"/>
  <c r="JC30" i="4"/>
  <c r="R76" i="4"/>
  <c r="JC51" i="4"/>
  <c r="EL51" i="4"/>
</calcChain>
</file>

<file path=xl/sharedStrings.xml><?xml version="1.0" encoding="utf-8"?>
<sst xmlns="http://schemas.openxmlformats.org/spreadsheetml/2006/main" count="278" uniqueCount="138">
  <si>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</si>
  <si>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</si>
  <si>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</si>
  <si>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</si>
  <si>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</si>
  <si>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</si>
  <si>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</si>
  <si>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</si>
  <si>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</si>
  <si>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</si>
  <si>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</si>
  <si>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</si>
  <si>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</si>
  <si>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</si>
  <si>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</si>
  <si>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</si>
  <si>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</si>
  <si>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</si>
  <si>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</si>
  <si>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</si>
  <si>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</si>
  <si>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</si>
  <si>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</si>
  <si>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</si>
  <si>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</si>
  <si>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</si>
  <si>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</si>
  <si>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</si>
  <si>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</si>
  <si>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</si>
  <si>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</si>
  <si>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</si>
  <si>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</si>
  <si>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</si>
  <si>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</si>
  <si>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</si>
  <si>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</si>
  <si>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</si>
  <si>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</si>
  <si>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</si>
  <si>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</si>
  <si>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</si>
  <si>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</si>
  <si>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</si>
  <si>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</si>
  <si>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</si>
  <si>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</si>
  <si>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</si>
  <si>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</si>
  <si>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</si>
  <si>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</si>
  <si>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</si>
  <si>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</si>
  <si>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</si>
  <si>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</si>
  <si>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</si>
  <si>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</si>
  <si>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</si>
  <si>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</si>
  <si>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</si>
  <si>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</si>
  <si>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</si>
  <si>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</si>
  <si>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</si>
  <si>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</si>
  <si>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</si>
  <si>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</si>
  <si>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</si>
  <si>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</si>
  <si>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</si>
  <si>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</si>
  <si>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</si>
  <si>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</si>
  <si>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</si>
  <si>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</si>
  <si>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</si>
  <si>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</si>
  <si>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</si>
  <si>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</si>
  <si>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</si>
  <si>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</si>
  <si>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</si>
  <si>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</si>
  <si>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</si>
  <si>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</si>
  <si>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</si>
  <si>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</si>
  <si>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</si>
  <si>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</si>
  <si>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</si>
  <si>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</si>
  <si>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</si>
  <si>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</si>
  <si>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</si>
  <si>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</si>
  <si>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</si>
  <si>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</si>
  <si>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</si>
  <si>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</si>
  <si>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</si>
  <si>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</si>
  <si>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</si>
  <si>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</si>
  <si>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</si>
  <si>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</si>
  <si>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</si>
  <si>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</si>
  <si>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当該値(N-4)</t>
    <phoneticPr fontId="5"/>
  </si>
  <si>
    <t>当該値(N-3)</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</si>
  <si>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</si>
  <si>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</si>
  <si>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</si>
  <si>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</si>
  <si>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</si>
  <si>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</si>
  <si>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</si>
  <si>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八幡浜市</t>
  </si>
  <si>
    <t>新川駐車場</t>
  </si>
  <si>
    <t>法非適用</t>
  </si>
  <si>
    <t>駐車場整備事業</t>
  </si>
  <si>
    <t>-</t>
  </si>
  <si>
    <t>Ａ３Ｂ１</t>
  </si>
  <si>
    <t>非設置</t>
  </si>
  <si>
    <t>該当数値なし</t>
  </si>
  <si>
    <t>都市計画駐車場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</si>
  <si>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</si>
  <si>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</si>
  <si>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</si>
  <si>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</si>
  <si>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</si>
  <si>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</si>
  <si>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</si>
  <si>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</si>
  <si>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</si>
  <si>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⑧設備投資見込額
4年に1度大規模改修を行っているが、今後施設の廃止が決定しており、設備投資は見込んでいない。
</t>
    <phoneticPr fontId="5"/>
  </si>
  <si>
    <t xml:space="preserve">⑪稼働率
平均値を大きく下回っており、年々減少傾向にある。時間貸し駐車場の利用については、年々減少傾向にあるが、定期利用については、ほぼ同程度で推移している。
　時間貸し駐車場の利用者減少の要因としては、駐車場付き商業施設の増加や近隣駐車場の整備、人口の減少が挙げられるが、令和2年度は新型コロナウイルス感染症の影響によりさらに稼働率が低下している。
</t>
    <phoneticPr fontId="5"/>
  </si>
  <si>
    <t>　収益等の状況については、現在赤字となっており、利益が出ていない。定期駐車の利用者数はほぼ横ばいであるが、時間貸し駐車場の利用者数については、駐車場付き商業施設の増加や近隣駐車場の整備、人口減少等により減少しており、令和5年3月末で廃止が決定している。</t>
    <phoneticPr fontId="5"/>
  </si>
  <si>
    <t xml:space="preserve">①収益的収支比率
　100％に満たない赤字状態が続いている。駐車場付きの商業施設の増加や近隣の駐車場整備、人口減少等により、使用料収入は年々減少傾向にある。主な支出は指定管理料であり、5年毎に見直していたが、令和5年3月末で廃止が決定している。
④売上高GOP比率
⑤EBITDA
　売上高GOPは昨年に比べ下がったが、類似施設がさらに低下しているため、類似施設近年を上回っているが、EBITDAは類似施設平均を下回っている。近年は収支が赤字で、利益が出ていない状況にある。
</t>
    <rPh sb="143" eb="145">
      <t>ウリアゲ</t>
    </rPh>
    <rPh sb="145" eb="146">
      <t>ダカ</t>
    </rPh>
    <rPh sb="150" eb="152">
      <t>サクネン</t>
    </rPh>
    <rPh sb="153" eb="154">
      <t>クラ</t>
    </rPh>
    <rPh sb="155" eb="156">
      <t>サ</t>
    </rPh>
    <rPh sb="161" eb="163">
      <t>ルイジ</t>
    </rPh>
    <rPh sb="163" eb="165">
      <t>シセツ</t>
    </rPh>
    <rPh sb="169" eb="171">
      <t>テイカ</t>
    </rPh>
    <rPh sb="178" eb="180">
      <t>ルイジ</t>
    </rPh>
    <rPh sb="180" eb="182">
      <t>シセツ</t>
    </rPh>
    <rPh sb="185" eb="187">
      <t>ウワマワ</t>
    </rPh>
    <rPh sb="200" eb="202">
      <t>ルイジ</t>
    </rPh>
    <rPh sb="202" eb="204">
      <t>シセツ</t>
    </rPh>
    <rPh sb="204" eb="206">
      <t>ヘイキン</t>
    </rPh>
    <rPh sb="207" eb="209">
      <t>シタマワ</t>
    </rPh>
    <rPh sb="214" eb="216">
      <t>キンネン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</si>
</sst>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87</c:v>
                </c:pt>
                <c:pt idx="1">
                  <c:v>93.5</c:v>
                </c:pt>
                <c:pt idx="2">
                  <c:v>92.5</c:v>
                </c:pt>
                <c:pt idx="3">
                  <c:v>98.3</c:v>
                </c:pt>
                <c:pt idx="4">
                  <c:v>62.1</c:v>
                </c:pt>
              </c:numCache>
            </c:numRef>
          </c:val>
          <c:extLst>
            <c:ext xmlns:c16="http://schemas.microsoft.com/office/drawing/2014/chart" uri="{C3380CC4-5D6E-409C-BE32-E72D297353CC}">
              <c16:uniqueId val="{00000000-151F-458A-9016-D53421C28F92}"/>
            </c:ext>
          </c:extLst>
        </c:ser>
        <c:dLbls>
          <c:showLegendKey val="0"/>
          <c:showVal val="0"/>
          <c:showCatName val="0"/>
          <c:showSerName val="0"/>
          <c:showPercent val="0"/>
          <c:showBubbleSize val="0"/>
        </c:dLbls>
        <c:gapWidth val="150"/>
        <c:axId val="97891840"/>
        <c:axId val="9789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151F-458A-9016-D53421C28F92}"/>
            </c:ext>
          </c:extLst>
        </c:ser>
        <c:dLbls>
          <c:showLegendKey val="0"/>
          <c:showVal val="0"/>
          <c:showCatName val="0"/>
          <c:showSerName val="0"/>
          <c:showPercent val="0"/>
          <c:showBubbleSize val="0"/>
        </c:dLbls>
        <c:marker val="1"/>
        <c:smooth val="0"/>
        <c:axId val="97891840"/>
        <c:axId val="97893760"/>
      </c:lineChart>
      <c:catAx>
        <c:axId val="97891840"/>
        <c:scaling>
          <c:orientation val="minMax"/>
        </c:scaling>
        <c:delete val="1"/>
        <c:axPos val="b"/>
        <c:numFmt formatCode="General" sourceLinked="1"/>
        <c:majorTickMark val="none"/>
        <c:minorTickMark val="none"/>
        <c:tickLblPos val="none"/>
        <c:crossAx val="97893760"/>
        <c:crosses val="autoZero"/>
        <c:auto val="1"/>
        <c:lblAlgn val="ctr"/>
        <c:lblOffset val="100"/>
        <c:noMultiLvlLbl val="1"/>
      </c:catAx>
      <c:valAx>
        <c:axId val="97893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89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393-4AF4-9272-66A40D408437}"/>
            </c:ext>
          </c:extLst>
        </c:ser>
        <c:dLbls>
          <c:showLegendKey val="0"/>
          <c:showVal val="0"/>
          <c:showCatName val="0"/>
          <c:showSerName val="0"/>
          <c:showPercent val="0"/>
          <c:showBubbleSize val="0"/>
        </c:dLbls>
        <c:gapWidth val="150"/>
        <c:axId val="100283904"/>
        <c:axId val="10028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F393-4AF4-9272-66A40D408437}"/>
            </c:ext>
          </c:extLst>
        </c:ser>
        <c:dLbls>
          <c:showLegendKey val="0"/>
          <c:showVal val="0"/>
          <c:showCatName val="0"/>
          <c:showSerName val="0"/>
          <c:showPercent val="0"/>
          <c:showBubbleSize val="0"/>
        </c:dLbls>
        <c:marker val="1"/>
        <c:smooth val="0"/>
        <c:axId val="100283904"/>
        <c:axId val="100285824"/>
      </c:lineChart>
      <c:catAx>
        <c:axId val="100283904"/>
        <c:scaling>
          <c:orientation val="minMax"/>
        </c:scaling>
        <c:delete val="1"/>
        <c:axPos val="b"/>
        <c:numFmt formatCode="General" sourceLinked="1"/>
        <c:majorTickMark val="none"/>
        <c:minorTickMark val="none"/>
        <c:tickLblPos val="none"/>
        <c:crossAx val="100285824"/>
        <c:crosses val="autoZero"/>
        <c:auto val="1"/>
        <c:lblAlgn val="ctr"/>
        <c:lblOffset val="100"/>
        <c:noMultiLvlLbl val="1"/>
      </c:catAx>
      <c:valAx>
        <c:axId val="100285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28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0056-4950-932A-7453B8FB27ED}"/>
            </c:ext>
          </c:extLst>
        </c:ser>
        <c:dLbls>
          <c:showLegendKey val="0"/>
          <c:showVal val="0"/>
          <c:showCatName val="0"/>
          <c:showSerName val="0"/>
          <c:showPercent val="0"/>
          <c:showBubbleSize val="0"/>
        </c:dLbls>
        <c:gapWidth val="150"/>
        <c:axId val="100324480"/>
        <c:axId val="10032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056-4950-932A-7453B8FB27ED}"/>
            </c:ext>
          </c:extLst>
        </c:ser>
        <c:dLbls>
          <c:showLegendKey val="0"/>
          <c:showVal val="0"/>
          <c:showCatName val="0"/>
          <c:showSerName val="0"/>
          <c:showPercent val="0"/>
          <c:showBubbleSize val="0"/>
        </c:dLbls>
        <c:marker val="1"/>
        <c:smooth val="0"/>
        <c:axId val="100324480"/>
        <c:axId val="100326400"/>
      </c:lineChart>
      <c:catAx>
        <c:axId val="100324480"/>
        <c:scaling>
          <c:orientation val="minMax"/>
        </c:scaling>
        <c:delete val="1"/>
        <c:axPos val="b"/>
        <c:numFmt formatCode="General" sourceLinked="1"/>
        <c:majorTickMark val="none"/>
        <c:minorTickMark val="none"/>
        <c:tickLblPos val="none"/>
        <c:crossAx val="100326400"/>
        <c:crosses val="autoZero"/>
        <c:auto val="1"/>
        <c:lblAlgn val="ctr"/>
        <c:lblOffset val="100"/>
        <c:noMultiLvlLbl val="1"/>
      </c:catAx>
      <c:valAx>
        <c:axId val="10032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324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7C9F-4E8D-BDFF-D45BF5A3FCD2}"/>
            </c:ext>
          </c:extLst>
        </c:ser>
        <c:dLbls>
          <c:showLegendKey val="0"/>
          <c:showVal val="0"/>
          <c:showCatName val="0"/>
          <c:showSerName val="0"/>
          <c:showPercent val="0"/>
          <c:showBubbleSize val="0"/>
        </c:dLbls>
        <c:gapWidth val="150"/>
        <c:axId val="100446976"/>
        <c:axId val="10044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C9F-4E8D-BDFF-D45BF5A3FCD2}"/>
            </c:ext>
          </c:extLst>
        </c:ser>
        <c:dLbls>
          <c:showLegendKey val="0"/>
          <c:showVal val="0"/>
          <c:showCatName val="0"/>
          <c:showSerName val="0"/>
          <c:showPercent val="0"/>
          <c:showBubbleSize val="0"/>
        </c:dLbls>
        <c:marker val="1"/>
        <c:smooth val="0"/>
        <c:axId val="100446976"/>
        <c:axId val="100448896"/>
      </c:lineChart>
      <c:catAx>
        <c:axId val="100446976"/>
        <c:scaling>
          <c:orientation val="minMax"/>
        </c:scaling>
        <c:delete val="1"/>
        <c:axPos val="b"/>
        <c:numFmt formatCode="General" sourceLinked="1"/>
        <c:majorTickMark val="none"/>
        <c:minorTickMark val="none"/>
        <c:tickLblPos val="none"/>
        <c:crossAx val="100448896"/>
        <c:crosses val="autoZero"/>
        <c:auto val="1"/>
        <c:lblAlgn val="ctr"/>
        <c:lblOffset val="100"/>
        <c:noMultiLvlLbl val="1"/>
      </c:catAx>
      <c:valAx>
        <c:axId val="10044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446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BD9-43BF-8334-3708B1151DB7}"/>
            </c:ext>
          </c:extLst>
        </c:ser>
        <c:dLbls>
          <c:showLegendKey val="0"/>
          <c:showVal val="0"/>
          <c:showCatName val="0"/>
          <c:showSerName val="0"/>
          <c:showPercent val="0"/>
          <c:showBubbleSize val="0"/>
        </c:dLbls>
        <c:gapWidth val="150"/>
        <c:axId val="100362112"/>
        <c:axId val="10037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6BD9-43BF-8334-3708B1151DB7}"/>
            </c:ext>
          </c:extLst>
        </c:ser>
        <c:dLbls>
          <c:showLegendKey val="0"/>
          <c:showVal val="0"/>
          <c:showCatName val="0"/>
          <c:showSerName val="0"/>
          <c:showPercent val="0"/>
          <c:showBubbleSize val="0"/>
        </c:dLbls>
        <c:marker val="1"/>
        <c:smooth val="0"/>
        <c:axId val="100362112"/>
        <c:axId val="100372480"/>
      </c:lineChart>
      <c:catAx>
        <c:axId val="100362112"/>
        <c:scaling>
          <c:orientation val="minMax"/>
        </c:scaling>
        <c:delete val="1"/>
        <c:axPos val="b"/>
        <c:numFmt formatCode="General" sourceLinked="1"/>
        <c:majorTickMark val="none"/>
        <c:minorTickMark val="none"/>
        <c:tickLblPos val="none"/>
        <c:crossAx val="100372480"/>
        <c:crosses val="autoZero"/>
        <c:auto val="1"/>
        <c:lblAlgn val="ctr"/>
        <c:lblOffset val="100"/>
        <c:noMultiLvlLbl val="1"/>
      </c:catAx>
      <c:valAx>
        <c:axId val="10037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36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B0C-4703-AEF2-50A7D2DA8CF3}"/>
            </c:ext>
          </c:extLst>
        </c:ser>
        <c:dLbls>
          <c:showLegendKey val="0"/>
          <c:showVal val="0"/>
          <c:showCatName val="0"/>
          <c:showSerName val="0"/>
          <c:showPercent val="0"/>
          <c:showBubbleSize val="0"/>
        </c:dLbls>
        <c:gapWidth val="150"/>
        <c:axId val="100546432"/>
        <c:axId val="10055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9B0C-4703-AEF2-50A7D2DA8CF3}"/>
            </c:ext>
          </c:extLst>
        </c:ser>
        <c:dLbls>
          <c:showLegendKey val="0"/>
          <c:showVal val="0"/>
          <c:showCatName val="0"/>
          <c:showSerName val="0"/>
          <c:showPercent val="0"/>
          <c:showBubbleSize val="0"/>
        </c:dLbls>
        <c:marker val="1"/>
        <c:smooth val="0"/>
        <c:axId val="100546432"/>
        <c:axId val="100556800"/>
      </c:lineChart>
      <c:catAx>
        <c:axId val="100546432"/>
        <c:scaling>
          <c:orientation val="minMax"/>
        </c:scaling>
        <c:delete val="1"/>
        <c:axPos val="b"/>
        <c:numFmt formatCode="General" sourceLinked="1"/>
        <c:majorTickMark val="none"/>
        <c:minorTickMark val="none"/>
        <c:tickLblPos val="none"/>
        <c:crossAx val="100556800"/>
        <c:crosses val="autoZero"/>
        <c:auto val="1"/>
        <c:lblAlgn val="ctr"/>
        <c:lblOffset val="100"/>
        <c:noMultiLvlLbl val="1"/>
      </c:catAx>
      <c:valAx>
        <c:axId val="100556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054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32.299999999999997</c:v>
                </c:pt>
                <c:pt idx="1">
                  <c:v>32.9</c:v>
                </c:pt>
                <c:pt idx="2">
                  <c:v>32.299999999999997</c:v>
                </c:pt>
                <c:pt idx="3">
                  <c:v>29.2</c:v>
                </c:pt>
                <c:pt idx="4">
                  <c:v>16.8</c:v>
                </c:pt>
              </c:numCache>
            </c:numRef>
          </c:val>
          <c:extLst>
            <c:ext xmlns:c16="http://schemas.microsoft.com/office/drawing/2014/chart" uri="{C3380CC4-5D6E-409C-BE32-E72D297353CC}">
              <c16:uniqueId val="{00000000-C13B-4916-BB36-7D68DDD50B1C}"/>
            </c:ext>
          </c:extLst>
        </c:ser>
        <c:dLbls>
          <c:showLegendKey val="0"/>
          <c:showVal val="0"/>
          <c:showCatName val="0"/>
          <c:showSerName val="0"/>
          <c:showPercent val="0"/>
          <c:showBubbleSize val="0"/>
        </c:dLbls>
        <c:gapWidth val="150"/>
        <c:axId val="100589568"/>
        <c:axId val="10059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C13B-4916-BB36-7D68DDD50B1C}"/>
            </c:ext>
          </c:extLst>
        </c:ser>
        <c:dLbls>
          <c:showLegendKey val="0"/>
          <c:showVal val="0"/>
          <c:showCatName val="0"/>
          <c:showSerName val="0"/>
          <c:showPercent val="0"/>
          <c:showBubbleSize val="0"/>
        </c:dLbls>
        <c:marker val="1"/>
        <c:smooth val="0"/>
        <c:axId val="100589568"/>
        <c:axId val="100591488"/>
      </c:lineChart>
      <c:catAx>
        <c:axId val="100589568"/>
        <c:scaling>
          <c:orientation val="minMax"/>
        </c:scaling>
        <c:delete val="1"/>
        <c:axPos val="b"/>
        <c:numFmt formatCode="General" sourceLinked="1"/>
        <c:majorTickMark val="none"/>
        <c:minorTickMark val="none"/>
        <c:tickLblPos val="none"/>
        <c:crossAx val="100591488"/>
        <c:crosses val="autoZero"/>
        <c:auto val="1"/>
        <c:lblAlgn val="ctr"/>
        <c:lblOffset val="100"/>
        <c:noMultiLvlLbl val="1"/>
      </c:catAx>
      <c:valAx>
        <c:axId val="100591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58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-14.9</c:v>
                </c:pt>
                <c:pt idx="1">
                  <c:v>-7</c:v>
                </c:pt>
                <c:pt idx="2">
                  <c:v>-8.1</c:v>
                </c:pt>
                <c:pt idx="3">
                  <c:v>-1.7</c:v>
                </c:pt>
                <c:pt idx="4">
                  <c:v>-61.1</c:v>
                </c:pt>
              </c:numCache>
            </c:numRef>
          </c:val>
          <c:extLst>
            <c:ext xmlns:c16="http://schemas.microsoft.com/office/drawing/2014/chart" uri="{C3380CC4-5D6E-409C-BE32-E72D297353CC}">
              <c16:uniqueId val="{00000000-92AF-41E9-ACC0-76352ABDA7E8}"/>
            </c:ext>
          </c:extLst>
        </c:ser>
        <c:dLbls>
          <c:showLegendKey val="0"/>
          <c:showVal val="0"/>
          <c:showCatName val="0"/>
          <c:showSerName val="0"/>
          <c:showPercent val="0"/>
          <c:showBubbleSize val="0"/>
        </c:dLbls>
        <c:gapWidth val="150"/>
        <c:axId val="100625792"/>
        <c:axId val="10064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92AF-41E9-ACC0-76352ABDA7E8}"/>
            </c:ext>
          </c:extLst>
        </c:ser>
        <c:dLbls>
          <c:showLegendKey val="0"/>
          <c:showVal val="0"/>
          <c:showCatName val="0"/>
          <c:showSerName val="0"/>
          <c:showPercent val="0"/>
          <c:showBubbleSize val="0"/>
        </c:dLbls>
        <c:marker val="1"/>
        <c:smooth val="0"/>
        <c:axId val="100625792"/>
        <c:axId val="100640256"/>
      </c:lineChart>
      <c:catAx>
        <c:axId val="100625792"/>
        <c:scaling>
          <c:orientation val="minMax"/>
        </c:scaling>
        <c:delete val="1"/>
        <c:axPos val="b"/>
        <c:numFmt formatCode="General" sourceLinked="1"/>
        <c:majorTickMark val="none"/>
        <c:minorTickMark val="none"/>
        <c:tickLblPos val="none"/>
        <c:crossAx val="100640256"/>
        <c:crosses val="autoZero"/>
        <c:auto val="1"/>
        <c:lblAlgn val="ctr"/>
        <c:lblOffset val="100"/>
        <c:noMultiLvlLbl val="1"/>
      </c:catAx>
      <c:valAx>
        <c:axId val="100640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62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-1623</c:v>
                </c:pt>
                <c:pt idx="1">
                  <c:v>-780</c:v>
                </c:pt>
                <c:pt idx="2">
                  <c:v>-935</c:v>
                </c:pt>
                <c:pt idx="3">
                  <c:v>-203</c:v>
                </c:pt>
                <c:pt idx="4">
                  <c:v>-4644</c:v>
                </c:pt>
              </c:numCache>
            </c:numRef>
          </c:val>
          <c:extLst>
            <c:ext xmlns:c16="http://schemas.microsoft.com/office/drawing/2014/chart" uri="{C3380CC4-5D6E-409C-BE32-E72D297353CC}">
              <c16:uniqueId val="{00000000-8830-4754-91C8-8A318CC289F5}"/>
            </c:ext>
          </c:extLst>
        </c:ser>
        <c:dLbls>
          <c:showLegendKey val="0"/>
          <c:showVal val="0"/>
          <c:showCatName val="0"/>
          <c:showSerName val="0"/>
          <c:showPercent val="0"/>
          <c:showBubbleSize val="0"/>
        </c:dLbls>
        <c:gapWidth val="150"/>
        <c:axId val="100809728"/>
        <c:axId val="10081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8830-4754-91C8-8A318CC289F5}"/>
            </c:ext>
          </c:extLst>
        </c:ser>
        <c:dLbls>
          <c:showLegendKey val="0"/>
          <c:showVal val="0"/>
          <c:showCatName val="0"/>
          <c:showSerName val="0"/>
          <c:showPercent val="0"/>
          <c:showBubbleSize val="0"/>
        </c:dLbls>
        <c:marker val="1"/>
        <c:smooth val="0"/>
        <c:axId val="100809728"/>
        <c:axId val="100816000"/>
      </c:lineChart>
      <c:catAx>
        <c:axId val="100809728"/>
        <c:scaling>
          <c:orientation val="minMax"/>
        </c:scaling>
        <c:delete val="1"/>
        <c:axPos val="b"/>
        <c:numFmt formatCode="General" sourceLinked="1"/>
        <c:majorTickMark val="none"/>
        <c:minorTickMark val="none"/>
        <c:tickLblPos val="none"/>
        <c:crossAx val="100816000"/>
        <c:crosses val="autoZero"/>
        <c:auto val="1"/>
        <c:lblAlgn val="ctr"/>
        <c:lblOffset val="100"/>
        <c:noMultiLvlLbl val="1"/>
      </c:catAx>
      <c:valAx>
        <c:axId val="1008160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080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U10"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愛媛県八幡浜市　新川駐車場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2639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124</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161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87</v>
      </c>
      <c r="V31" s="110"/>
      <c r="W31" s="110"/>
      <c r="X31" s="110"/>
      <c r="Y31" s="110"/>
      <c r="Z31" s="110"/>
      <c r="AA31" s="110"/>
      <c r="AB31" s="110"/>
      <c r="AC31" s="110"/>
      <c r="AD31" s="110"/>
      <c r="AE31" s="110"/>
      <c r="AF31" s="110"/>
      <c r="AG31" s="110"/>
      <c r="AH31" s="110"/>
      <c r="AI31" s="110"/>
      <c r="AJ31" s="110"/>
      <c r="AK31" s="110"/>
      <c r="AL31" s="110"/>
      <c r="AM31" s="110"/>
      <c r="AN31" s="110">
        <f>データ!Z7</f>
        <v>93.5</v>
      </c>
      <c r="AO31" s="110"/>
      <c r="AP31" s="110"/>
      <c r="AQ31" s="110"/>
      <c r="AR31" s="110"/>
      <c r="AS31" s="110"/>
      <c r="AT31" s="110"/>
      <c r="AU31" s="110"/>
      <c r="AV31" s="110"/>
      <c r="AW31" s="110"/>
      <c r="AX31" s="110"/>
      <c r="AY31" s="110"/>
      <c r="AZ31" s="110"/>
      <c r="BA31" s="110"/>
      <c r="BB31" s="110"/>
      <c r="BC31" s="110"/>
      <c r="BD31" s="110"/>
      <c r="BE31" s="110"/>
      <c r="BF31" s="110"/>
      <c r="BG31" s="110">
        <f>データ!AA7</f>
        <v>92.5</v>
      </c>
      <c r="BH31" s="110"/>
      <c r="BI31" s="110"/>
      <c r="BJ31" s="110"/>
      <c r="BK31" s="110"/>
      <c r="BL31" s="110"/>
      <c r="BM31" s="110"/>
      <c r="BN31" s="110"/>
      <c r="BO31" s="110"/>
      <c r="BP31" s="110"/>
      <c r="BQ31" s="110"/>
      <c r="BR31" s="110"/>
      <c r="BS31" s="110"/>
      <c r="BT31" s="110"/>
      <c r="BU31" s="110"/>
      <c r="BV31" s="110"/>
      <c r="BW31" s="110"/>
      <c r="BX31" s="110"/>
      <c r="BY31" s="110"/>
      <c r="BZ31" s="110">
        <f>データ!AB7</f>
        <v>98.3</v>
      </c>
      <c r="CA31" s="110"/>
      <c r="CB31" s="110"/>
      <c r="CC31" s="110"/>
      <c r="CD31" s="110"/>
      <c r="CE31" s="110"/>
      <c r="CF31" s="110"/>
      <c r="CG31" s="110"/>
      <c r="CH31" s="110"/>
      <c r="CI31" s="110"/>
      <c r="CJ31" s="110"/>
      <c r="CK31" s="110"/>
      <c r="CL31" s="110"/>
      <c r="CM31" s="110"/>
      <c r="CN31" s="110"/>
      <c r="CO31" s="110"/>
      <c r="CP31" s="110"/>
      <c r="CQ31" s="110"/>
      <c r="CR31" s="110"/>
      <c r="CS31" s="110">
        <f>データ!AC7</f>
        <v>62.1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32.299999999999997</v>
      </c>
      <c r="JD31" s="81"/>
      <c r="JE31" s="81"/>
      <c r="JF31" s="81"/>
      <c r="JG31" s="81"/>
      <c r="JH31" s="81"/>
      <c r="JI31" s="81"/>
      <c r="JJ31" s="81"/>
      <c r="JK31" s="81"/>
      <c r="JL31" s="81"/>
      <c r="JM31" s="81"/>
      <c r="JN31" s="81"/>
      <c r="JO31" s="81"/>
      <c r="JP31" s="81"/>
      <c r="JQ31" s="81"/>
      <c r="JR31" s="81"/>
      <c r="JS31" s="81"/>
      <c r="JT31" s="81"/>
      <c r="JU31" s="82"/>
      <c r="JV31" s="80">
        <f>データ!DL7</f>
        <v>32.9</v>
      </c>
      <c r="JW31" s="81"/>
      <c r="JX31" s="81"/>
      <c r="JY31" s="81"/>
      <c r="JZ31" s="81"/>
      <c r="KA31" s="81"/>
      <c r="KB31" s="81"/>
      <c r="KC31" s="81"/>
      <c r="KD31" s="81"/>
      <c r="KE31" s="81"/>
      <c r="KF31" s="81"/>
      <c r="KG31" s="81"/>
      <c r="KH31" s="81"/>
      <c r="KI31" s="81"/>
      <c r="KJ31" s="81"/>
      <c r="KK31" s="81"/>
      <c r="KL31" s="81"/>
      <c r="KM31" s="81"/>
      <c r="KN31" s="82"/>
      <c r="KO31" s="80">
        <f>データ!DM7</f>
        <v>32.299999999999997</v>
      </c>
      <c r="KP31" s="81"/>
      <c r="KQ31" s="81"/>
      <c r="KR31" s="81"/>
      <c r="KS31" s="81"/>
      <c r="KT31" s="81"/>
      <c r="KU31" s="81"/>
      <c r="KV31" s="81"/>
      <c r="KW31" s="81"/>
      <c r="KX31" s="81"/>
      <c r="KY31" s="81"/>
      <c r="KZ31" s="81"/>
      <c r="LA31" s="81"/>
      <c r="LB31" s="81"/>
      <c r="LC31" s="81"/>
      <c r="LD31" s="81"/>
      <c r="LE31" s="81"/>
      <c r="LF31" s="81"/>
      <c r="LG31" s="82"/>
      <c r="LH31" s="80">
        <f>データ!DN7</f>
        <v>29.2</v>
      </c>
      <c r="LI31" s="81"/>
      <c r="LJ31" s="81"/>
      <c r="LK31" s="81"/>
      <c r="LL31" s="81"/>
      <c r="LM31" s="81"/>
      <c r="LN31" s="81"/>
      <c r="LO31" s="81"/>
      <c r="LP31" s="81"/>
      <c r="LQ31" s="81"/>
      <c r="LR31" s="81"/>
      <c r="LS31" s="81"/>
      <c r="LT31" s="81"/>
      <c r="LU31" s="81"/>
      <c r="LV31" s="81"/>
      <c r="LW31" s="81"/>
      <c r="LX31" s="81"/>
      <c r="LY31" s="81"/>
      <c r="LZ31" s="82"/>
      <c r="MA31" s="80">
        <f>データ!DO7</f>
        <v>16.8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-14.9</v>
      </c>
      <c r="EM52" s="110"/>
      <c r="EN52" s="110"/>
      <c r="EO52" s="110"/>
      <c r="EP52" s="110"/>
      <c r="EQ52" s="110"/>
      <c r="ER52" s="110"/>
      <c r="ES52" s="110"/>
      <c r="ET52" s="110"/>
      <c r="EU52" s="110"/>
      <c r="EV52" s="110"/>
      <c r="EW52" s="110"/>
      <c r="EX52" s="110"/>
      <c r="EY52" s="110"/>
      <c r="EZ52" s="110"/>
      <c r="FA52" s="110"/>
      <c r="FB52" s="110"/>
      <c r="FC52" s="110"/>
      <c r="FD52" s="110"/>
      <c r="FE52" s="110">
        <f>データ!BG7</f>
        <v>-7</v>
      </c>
      <c r="FF52" s="110"/>
      <c r="FG52" s="110"/>
      <c r="FH52" s="110"/>
      <c r="FI52" s="110"/>
      <c r="FJ52" s="110"/>
      <c r="FK52" s="110"/>
      <c r="FL52" s="110"/>
      <c r="FM52" s="110"/>
      <c r="FN52" s="110"/>
      <c r="FO52" s="110"/>
      <c r="FP52" s="110"/>
      <c r="FQ52" s="110"/>
      <c r="FR52" s="110"/>
      <c r="FS52" s="110"/>
      <c r="FT52" s="110"/>
      <c r="FU52" s="110"/>
      <c r="FV52" s="110"/>
      <c r="FW52" s="110"/>
      <c r="FX52" s="110">
        <f>データ!BH7</f>
        <v>-8.1</v>
      </c>
      <c r="FY52" s="110"/>
      <c r="FZ52" s="110"/>
      <c r="GA52" s="110"/>
      <c r="GB52" s="110"/>
      <c r="GC52" s="110"/>
      <c r="GD52" s="110"/>
      <c r="GE52" s="110"/>
      <c r="GF52" s="110"/>
      <c r="GG52" s="110"/>
      <c r="GH52" s="110"/>
      <c r="GI52" s="110"/>
      <c r="GJ52" s="110"/>
      <c r="GK52" s="110"/>
      <c r="GL52" s="110"/>
      <c r="GM52" s="110"/>
      <c r="GN52" s="110"/>
      <c r="GO52" s="110"/>
      <c r="GP52" s="110"/>
      <c r="GQ52" s="110">
        <f>データ!BI7</f>
        <v>-1.7</v>
      </c>
      <c r="GR52" s="110"/>
      <c r="GS52" s="110"/>
      <c r="GT52" s="110"/>
      <c r="GU52" s="110"/>
      <c r="GV52" s="110"/>
      <c r="GW52" s="110"/>
      <c r="GX52" s="110"/>
      <c r="GY52" s="110"/>
      <c r="GZ52" s="110"/>
      <c r="HA52" s="110"/>
      <c r="HB52" s="110"/>
      <c r="HC52" s="110"/>
      <c r="HD52" s="110"/>
      <c r="HE52" s="110"/>
      <c r="HF52" s="110"/>
      <c r="HG52" s="110"/>
      <c r="HH52" s="110"/>
      <c r="HI52" s="110"/>
      <c r="HJ52" s="110">
        <f>データ!BJ7</f>
        <v>-61.1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-1623</v>
      </c>
      <c r="JD52" s="106"/>
      <c r="JE52" s="106"/>
      <c r="JF52" s="106"/>
      <c r="JG52" s="106"/>
      <c r="JH52" s="106"/>
      <c r="JI52" s="106"/>
      <c r="JJ52" s="106"/>
      <c r="JK52" s="106"/>
      <c r="JL52" s="106"/>
      <c r="JM52" s="106"/>
      <c r="JN52" s="106"/>
      <c r="JO52" s="106"/>
      <c r="JP52" s="106"/>
      <c r="JQ52" s="106"/>
      <c r="JR52" s="106"/>
      <c r="JS52" s="106"/>
      <c r="JT52" s="106"/>
      <c r="JU52" s="106"/>
      <c r="JV52" s="106">
        <f>データ!BR7</f>
        <v>-780</v>
      </c>
      <c r="JW52" s="106"/>
      <c r="JX52" s="106"/>
      <c r="JY52" s="106"/>
      <c r="JZ52" s="106"/>
      <c r="KA52" s="106"/>
      <c r="KB52" s="106"/>
      <c r="KC52" s="106"/>
      <c r="KD52" s="106"/>
      <c r="KE52" s="106"/>
      <c r="KF52" s="106"/>
      <c r="KG52" s="106"/>
      <c r="KH52" s="106"/>
      <c r="KI52" s="106"/>
      <c r="KJ52" s="106"/>
      <c r="KK52" s="106"/>
      <c r="KL52" s="106"/>
      <c r="KM52" s="106"/>
      <c r="KN52" s="106"/>
      <c r="KO52" s="106">
        <f>データ!BS7</f>
        <v>-935</v>
      </c>
      <c r="KP52" s="106"/>
      <c r="KQ52" s="106"/>
      <c r="KR52" s="106"/>
      <c r="KS52" s="106"/>
      <c r="KT52" s="106"/>
      <c r="KU52" s="106"/>
      <c r="KV52" s="106"/>
      <c r="KW52" s="106"/>
      <c r="KX52" s="106"/>
      <c r="KY52" s="106"/>
      <c r="KZ52" s="106"/>
      <c r="LA52" s="106"/>
      <c r="LB52" s="106"/>
      <c r="LC52" s="106"/>
      <c r="LD52" s="106"/>
      <c r="LE52" s="106"/>
      <c r="LF52" s="106"/>
      <c r="LG52" s="106"/>
      <c r="LH52" s="106">
        <f>データ!BT7</f>
        <v>-203</v>
      </c>
      <c r="LI52" s="106"/>
      <c r="LJ52" s="106"/>
      <c r="LK52" s="106"/>
      <c r="LL52" s="106"/>
      <c r="LM52" s="106"/>
      <c r="LN52" s="106"/>
      <c r="LO52" s="106"/>
      <c r="LP52" s="106"/>
      <c r="LQ52" s="106"/>
      <c r="LR52" s="106"/>
      <c r="LS52" s="106"/>
      <c r="LT52" s="106"/>
      <c r="LU52" s="106"/>
      <c r="LV52" s="106"/>
      <c r="LW52" s="106"/>
      <c r="LX52" s="106"/>
      <c r="LY52" s="106"/>
      <c r="LZ52" s="106"/>
      <c r="MA52" s="106">
        <f>データ!BU7</f>
        <v>-4644</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18</v>
      </c>
      <c r="V53" s="106"/>
      <c r="W53" s="106"/>
      <c r="X53" s="106"/>
      <c r="Y53" s="106"/>
      <c r="Z53" s="106"/>
      <c r="AA53" s="106"/>
      <c r="AB53" s="106"/>
      <c r="AC53" s="106"/>
      <c r="AD53" s="106"/>
      <c r="AE53" s="106"/>
      <c r="AF53" s="106"/>
      <c r="AG53" s="106"/>
      <c r="AH53" s="106"/>
      <c r="AI53" s="106"/>
      <c r="AJ53" s="106"/>
      <c r="AK53" s="106"/>
      <c r="AL53" s="106"/>
      <c r="AM53" s="106"/>
      <c r="AN53" s="106">
        <f>データ!BA7</f>
        <v>21</v>
      </c>
      <c r="AO53" s="106"/>
      <c r="AP53" s="106"/>
      <c r="AQ53" s="106"/>
      <c r="AR53" s="106"/>
      <c r="AS53" s="106"/>
      <c r="AT53" s="106"/>
      <c r="AU53" s="106"/>
      <c r="AV53" s="106"/>
      <c r="AW53" s="106"/>
      <c r="AX53" s="106"/>
      <c r="AY53" s="106"/>
      <c r="AZ53" s="106"/>
      <c r="BA53" s="106"/>
      <c r="BB53" s="106"/>
      <c r="BC53" s="106"/>
      <c r="BD53" s="106"/>
      <c r="BE53" s="106"/>
      <c r="BF53" s="106"/>
      <c r="BG53" s="106">
        <f>データ!BB7</f>
        <v>18</v>
      </c>
      <c r="BH53" s="106"/>
      <c r="BI53" s="106"/>
      <c r="BJ53" s="106"/>
      <c r="BK53" s="106"/>
      <c r="BL53" s="106"/>
      <c r="BM53" s="106"/>
      <c r="BN53" s="106"/>
      <c r="BO53" s="106"/>
      <c r="BP53" s="106"/>
      <c r="BQ53" s="106"/>
      <c r="BR53" s="106"/>
      <c r="BS53" s="106"/>
      <c r="BT53" s="106"/>
      <c r="BU53" s="106"/>
      <c r="BV53" s="106"/>
      <c r="BW53" s="106"/>
      <c r="BX53" s="106"/>
      <c r="BY53" s="106"/>
      <c r="BZ53" s="106">
        <f>データ!BC7</f>
        <v>15</v>
      </c>
      <c r="CA53" s="106"/>
      <c r="CB53" s="106"/>
      <c r="CC53" s="106"/>
      <c r="CD53" s="106"/>
      <c r="CE53" s="106"/>
      <c r="CF53" s="106"/>
      <c r="CG53" s="106"/>
      <c r="CH53" s="106"/>
      <c r="CI53" s="106"/>
      <c r="CJ53" s="106"/>
      <c r="CK53" s="106"/>
      <c r="CL53" s="106"/>
      <c r="CM53" s="106"/>
      <c r="CN53" s="106"/>
      <c r="CO53" s="106"/>
      <c r="CP53" s="106"/>
      <c r="CQ53" s="106"/>
      <c r="CR53" s="106"/>
      <c r="CS53" s="106">
        <f>データ!BD7</f>
        <v>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7123</v>
      </c>
      <c r="JD53" s="106"/>
      <c r="JE53" s="106"/>
      <c r="JF53" s="106"/>
      <c r="JG53" s="106"/>
      <c r="JH53" s="106"/>
      <c r="JI53" s="106"/>
      <c r="JJ53" s="106"/>
      <c r="JK53" s="106"/>
      <c r="JL53" s="106"/>
      <c r="JM53" s="106"/>
      <c r="JN53" s="106"/>
      <c r="JO53" s="106"/>
      <c r="JP53" s="106"/>
      <c r="JQ53" s="106"/>
      <c r="JR53" s="106"/>
      <c r="JS53" s="106"/>
      <c r="JT53" s="106"/>
      <c r="JU53" s="106"/>
      <c r="JV53" s="106">
        <f>データ!BW7</f>
        <v>8017</v>
      </c>
      <c r="JW53" s="106"/>
      <c r="JX53" s="106"/>
      <c r="JY53" s="106"/>
      <c r="JZ53" s="106"/>
      <c r="KA53" s="106"/>
      <c r="KB53" s="106"/>
      <c r="KC53" s="106"/>
      <c r="KD53" s="106"/>
      <c r="KE53" s="106"/>
      <c r="KF53" s="106"/>
      <c r="KG53" s="106"/>
      <c r="KH53" s="106"/>
      <c r="KI53" s="106"/>
      <c r="KJ53" s="106"/>
      <c r="KK53" s="106"/>
      <c r="KL53" s="106"/>
      <c r="KM53" s="106"/>
      <c r="KN53" s="106"/>
      <c r="KO53" s="106">
        <f>データ!BX7</f>
        <v>8137</v>
      </c>
      <c r="KP53" s="106"/>
      <c r="KQ53" s="106"/>
      <c r="KR53" s="106"/>
      <c r="KS53" s="106"/>
      <c r="KT53" s="106"/>
      <c r="KU53" s="106"/>
      <c r="KV53" s="106"/>
      <c r="KW53" s="106"/>
      <c r="KX53" s="106"/>
      <c r="KY53" s="106"/>
      <c r="KZ53" s="106"/>
      <c r="LA53" s="106"/>
      <c r="LB53" s="106"/>
      <c r="LC53" s="106"/>
      <c r="LD53" s="106"/>
      <c r="LE53" s="106"/>
      <c r="LF53" s="106"/>
      <c r="LG53" s="106"/>
      <c r="LH53" s="106">
        <f>データ!BY7</f>
        <v>8005</v>
      </c>
      <c r="LI53" s="106"/>
      <c r="LJ53" s="106"/>
      <c r="LK53" s="106"/>
      <c r="LL53" s="106"/>
      <c r="LM53" s="106"/>
      <c r="LN53" s="106"/>
      <c r="LO53" s="106"/>
      <c r="LP53" s="106"/>
      <c r="LQ53" s="106"/>
      <c r="LR53" s="106"/>
      <c r="LS53" s="106"/>
      <c r="LT53" s="106"/>
      <c r="LU53" s="106"/>
      <c r="LV53" s="106"/>
      <c r="LW53" s="106"/>
      <c r="LX53" s="106"/>
      <c r="LY53" s="106"/>
      <c r="LZ53" s="106"/>
      <c r="MA53" s="106">
        <f>データ!BZ7</f>
        <v>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IN2UxtBXpv/0RTvlw5ThGEfCI47YYmxJdc2OaeSfP7Qwq/r34ZxfRCuMIZDFDC1zKjr+GF8621x+/IrYk8XbZA==" saltValue="/LVAW+viO8tqmxyGJfQP1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89</v>
      </c>
      <c r="AV5" s="59" t="s">
        <v>90</v>
      </c>
      <c r="AW5" s="59" t="s">
        <v>105</v>
      </c>
      <c r="AX5" s="59" t="s">
        <v>92</v>
      </c>
      <c r="AY5" s="59" t="s">
        <v>106</v>
      </c>
      <c r="AZ5" s="59" t="s">
        <v>94</v>
      </c>
      <c r="BA5" s="59" t="s">
        <v>95</v>
      </c>
      <c r="BB5" s="59" t="s">
        <v>96</v>
      </c>
      <c r="BC5" s="59" t="s">
        <v>97</v>
      </c>
      <c r="BD5" s="59" t="s">
        <v>98</v>
      </c>
      <c r="BE5" s="59" t="s">
        <v>99</v>
      </c>
      <c r="BF5" s="59" t="s">
        <v>107</v>
      </c>
      <c r="BG5" s="59" t="s">
        <v>90</v>
      </c>
      <c r="BH5" s="59" t="s">
        <v>91</v>
      </c>
      <c r="BI5" s="59" t="s">
        <v>103</v>
      </c>
      <c r="BJ5" s="59" t="s">
        <v>93</v>
      </c>
      <c r="BK5" s="59" t="s">
        <v>94</v>
      </c>
      <c r="BL5" s="59" t="s">
        <v>95</v>
      </c>
      <c r="BM5" s="59" t="s">
        <v>96</v>
      </c>
      <c r="BN5" s="59" t="s">
        <v>97</v>
      </c>
      <c r="BO5" s="59" t="s">
        <v>98</v>
      </c>
      <c r="BP5" s="59" t="s">
        <v>99</v>
      </c>
      <c r="BQ5" s="59" t="s">
        <v>107</v>
      </c>
      <c r="BR5" s="59" t="s">
        <v>90</v>
      </c>
      <c r="BS5" s="59" t="s">
        <v>102</v>
      </c>
      <c r="BT5" s="59" t="s">
        <v>103</v>
      </c>
      <c r="BU5" s="59" t="s">
        <v>106</v>
      </c>
      <c r="BV5" s="59" t="s">
        <v>94</v>
      </c>
      <c r="BW5" s="59" t="s">
        <v>95</v>
      </c>
      <c r="BX5" s="59" t="s">
        <v>96</v>
      </c>
      <c r="BY5" s="59" t="s">
        <v>97</v>
      </c>
      <c r="BZ5" s="59" t="s">
        <v>98</v>
      </c>
      <c r="CA5" s="59" t="s">
        <v>99</v>
      </c>
      <c r="CB5" s="59" t="s">
        <v>107</v>
      </c>
      <c r="CC5" s="59" t="s">
        <v>108</v>
      </c>
      <c r="CD5" s="59" t="s">
        <v>91</v>
      </c>
      <c r="CE5" s="59" t="s">
        <v>103</v>
      </c>
      <c r="CF5" s="59" t="s">
        <v>104</v>
      </c>
      <c r="CG5" s="59" t="s">
        <v>94</v>
      </c>
      <c r="CH5" s="59" t="s">
        <v>95</v>
      </c>
      <c r="CI5" s="59" t="s">
        <v>96</v>
      </c>
      <c r="CJ5" s="59" t="s">
        <v>97</v>
      </c>
      <c r="CK5" s="59" t="s">
        <v>98</v>
      </c>
      <c r="CL5" s="59" t="s">
        <v>99</v>
      </c>
      <c r="CM5" s="150"/>
      <c r="CN5" s="150"/>
      <c r="CO5" s="59" t="s">
        <v>89</v>
      </c>
      <c r="CP5" s="59" t="s">
        <v>109</v>
      </c>
      <c r="CQ5" s="59" t="s">
        <v>91</v>
      </c>
      <c r="CR5" s="59" t="s">
        <v>110</v>
      </c>
      <c r="CS5" s="59" t="s">
        <v>93</v>
      </c>
      <c r="CT5" s="59" t="s">
        <v>94</v>
      </c>
      <c r="CU5" s="59" t="s">
        <v>95</v>
      </c>
      <c r="CV5" s="59" t="s">
        <v>96</v>
      </c>
      <c r="CW5" s="59" t="s">
        <v>97</v>
      </c>
      <c r="CX5" s="59" t="s">
        <v>98</v>
      </c>
      <c r="CY5" s="59" t="s">
        <v>99</v>
      </c>
      <c r="CZ5" s="59" t="s">
        <v>89</v>
      </c>
      <c r="DA5" s="59" t="s">
        <v>90</v>
      </c>
      <c r="DB5" s="59" t="s">
        <v>105</v>
      </c>
      <c r="DC5" s="59" t="s">
        <v>103</v>
      </c>
      <c r="DD5" s="59" t="s">
        <v>93</v>
      </c>
      <c r="DE5" s="59" t="s">
        <v>94</v>
      </c>
      <c r="DF5" s="59" t="s">
        <v>95</v>
      </c>
      <c r="DG5" s="59" t="s">
        <v>96</v>
      </c>
      <c r="DH5" s="59" t="s">
        <v>97</v>
      </c>
      <c r="DI5" s="59" t="s">
        <v>98</v>
      </c>
      <c r="DJ5" s="59" t="s">
        <v>35</v>
      </c>
      <c r="DK5" s="59" t="s">
        <v>89</v>
      </c>
      <c r="DL5" s="59" t="s">
        <v>108</v>
      </c>
      <c r="DM5" s="59" t="s">
        <v>91</v>
      </c>
      <c r="DN5" s="59" t="s">
        <v>103</v>
      </c>
      <c r="DO5" s="59" t="s">
        <v>106</v>
      </c>
      <c r="DP5" s="59" t="s">
        <v>94</v>
      </c>
      <c r="DQ5" s="59" t="s">
        <v>95</v>
      </c>
      <c r="DR5" s="59" t="s">
        <v>96</v>
      </c>
      <c r="DS5" s="59" t="s">
        <v>97</v>
      </c>
      <c r="DT5" s="59" t="s">
        <v>98</v>
      </c>
      <c r="DU5" s="59" t="s">
        <v>99</v>
      </c>
    </row>
    <row r="6" spans="1:125" s="66" customFormat="1" x14ac:dyDescent="0.15">
      <c r="A6" s="49" t="s">
        <v>111</v>
      </c>
      <c r="B6" s="60">
        <f>B8</f>
        <v>2020</v>
      </c>
      <c r="C6" s="60">
        <f t="shared" ref="C6:X6" si="1">C8</f>
        <v>382043</v>
      </c>
      <c r="D6" s="60">
        <f t="shared" si="1"/>
        <v>47</v>
      </c>
      <c r="E6" s="60">
        <f t="shared" si="1"/>
        <v>14</v>
      </c>
      <c r="F6" s="60">
        <f t="shared" si="1"/>
        <v>0</v>
      </c>
      <c r="G6" s="60">
        <f t="shared" si="1"/>
        <v>1</v>
      </c>
      <c r="H6" s="60" t="str">
        <f>SUBSTITUTE(H8,"　","")</f>
        <v>愛媛県八幡浜市</v>
      </c>
      <c r="I6" s="60" t="str">
        <f t="shared" si="1"/>
        <v>新川駐車場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46</v>
      </c>
      <c r="S6" s="62" t="str">
        <f t="shared" si="1"/>
        <v>商業施設</v>
      </c>
      <c r="T6" s="62" t="str">
        <f t="shared" si="1"/>
        <v>無</v>
      </c>
      <c r="U6" s="63">
        <f t="shared" si="1"/>
        <v>2639</v>
      </c>
      <c r="V6" s="63">
        <f t="shared" si="1"/>
        <v>161</v>
      </c>
      <c r="W6" s="63">
        <f t="shared" si="1"/>
        <v>120</v>
      </c>
      <c r="X6" s="62" t="str">
        <f t="shared" si="1"/>
        <v>代行制</v>
      </c>
      <c r="Y6" s="64">
        <f>IF(Y8="-",NA(),Y8)</f>
        <v>87</v>
      </c>
      <c r="Z6" s="64">
        <f t="shared" ref="Z6:AH6" si="2">IF(Z8="-",NA(),Z8)</f>
        <v>93.5</v>
      </c>
      <c r="AA6" s="64">
        <f t="shared" si="2"/>
        <v>92.5</v>
      </c>
      <c r="AB6" s="64">
        <f t="shared" si="2"/>
        <v>98.3</v>
      </c>
      <c r="AC6" s="64">
        <f t="shared" si="2"/>
        <v>62.1</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-14.9</v>
      </c>
      <c r="BG6" s="64">
        <f t="shared" ref="BG6:BO6" si="5">IF(BG8="-",NA(),BG8)</f>
        <v>-7</v>
      </c>
      <c r="BH6" s="64">
        <f t="shared" si="5"/>
        <v>-8.1</v>
      </c>
      <c r="BI6" s="64">
        <f t="shared" si="5"/>
        <v>-1.7</v>
      </c>
      <c r="BJ6" s="64">
        <f t="shared" si="5"/>
        <v>-61.1</v>
      </c>
      <c r="BK6" s="64">
        <f t="shared" si="5"/>
        <v>34.700000000000003</v>
      </c>
      <c r="BL6" s="64">
        <f t="shared" si="5"/>
        <v>39.6</v>
      </c>
      <c r="BM6" s="64">
        <f t="shared" si="5"/>
        <v>29</v>
      </c>
      <c r="BN6" s="64">
        <f t="shared" si="5"/>
        <v>32.9</v>
      </c>
      <c r="BO6" s="64">
        <f t="shared" si="5"/>
        <v>-121.8</v>
      </c>
      <c r="BP6" s="61" t="str">
        <f>IF(BP8="-","",IF(BP8="-","【-】","【"&amp;SUBSTITUTE(TEXT(BP8,"#,##0.0"),"-","△")&amp;"】"))</f>
        <v>【△65.9】</v>
      </c>
      <c r="BQ6" s="65">
        <f>IF(BQ8="-",NA(),BQ8)</f>
        <v>-1623</v>
      </c>
      <c r="BR6" s="65">
        <f t="shared" ref="BR6:BZ6" si="6">IF(BR8="-",NA(),BR8)</f>
        <v>-780</v>
      </c>
      <c r="BS6" s="65">
        <f t="shared" si="6"/>
        <v>-935</v>
      </c>
      <c r="BT6" s="65">
        <f t="shared" si="6"/>
        <v>-203</v>
      </c>
      <c r="BU6" s="65">
        <f t="shared" si="6"/>
        <v>-4644</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112</v>
      </c>
      <c r="CM6" s="63">
        <f t="shared" ref="CM6:CN6" si="7">CM8</f>
        <v>0</v>
      </c>
      <c r="CN6" s="63">
        <f t="shared" si="7"/>
        <v>0</v>
      </c>
      <c r="CO6" s="64"/>
      <c r="CP6" s="64"/>
      <c r="CQ6" s="64"/>
      <c r="CR6" s="64"/>
      <c r="CS6" s="64"/>
      <c r="CT6" s="64"/>
      <c r="CU6" s="64"/>
      <c r="CV6" s="64"/>
      <c r="CW6" s="64"/>
      <c r="CX6" s="64"/>
      <c r="CY6" s="61" t="s">
        <v>112</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32.299999999999997</v>
      </c>
      <c r="DL6" s="64">
        <f t="shared" ref="DL6:DT6" si="9">IF(DL8="-",NA(),DL8)</f>
        <v>32.9</v>
      </c>
      <c r="DM6" s="64">
        <f t="shared" si="9"/>
        <v>32.299999999999997</v>
      </c>
      <c r="DN6" s="64">
        <f t="shared" si="9"/>
        <v>29.2</v>
      </c>
      <c r="DO6" s="64">
        <f t="shared" si="9"/>
        <v>16.8</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113</v>
      </c>
      <c r="B7" s="60">
        <f t="shared" ref="B7:X7" si="10">B8</f>
        <v>2020</v>
      </c>
      <c r="C7" s="60">
        <f t="shared" si="10"/>
        <v>382043</v>
      </c>
      <c r="D7" s="60">
        <f t="shared" si="10"/>
        <v>47</v>
      </c>
      <c r="E7" s="60">
        <f t="shared" si="10"/>
        <v>14</v>
      </c>
      <c r="F7" s="60">
        <f t="shared" si="10"/>
        <v>0</v>
      </c>
      <c r="G7" s="60">
        <f t="shared" si="10"/>
        <v>1</v>
      </c>
      <c r="H7" s="60" t="str">
        <f t="shared" si="10"/>
        <v>愛媛県　八幡浜市</v>
      </c>
      <c r="I7" s="60" t="str">
        <f t="shared" si="10"/>
        <v>新川駐車場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46</v>
      </c>
      <c r="S7" s="62" t="str">
        <f t="shared" si="10"/>
        <v>商業施設</v>
      </c>
      <c r="T7" s="62" t="str">
        <f t="shared" si="10"/>
        <v>無</v>
      </c>
      <c r="U7" s="63">
        <f t="shared" si="10"/>
        <v>2639</v>
      </c>
      <c r="V7" s="63">
        <f t="shared" si="10"/>
        <v>161</v>
      </c>
      <c r="W7" s="63">
        <f t="shared" si="10"/>
        <v>120</v>
      </c>
      <c r="X7" s="62" t="str">
        <f t="shared" si="10"/>
        <v>代行制</v>
      </c>
      <c r="Y7" s="64">
        <f>Y8</f>
        <v>87</v>
      </c>
      <c r="Z7" s="64">
        <f t="shared" ref="Z7:AH7" si="11">Z8</f>
        <v>93.5</v>
      </c>
      <c r="AA7" s="64">
        <f t="shared" si="11"/>
        <v>92.5</v>
      </c>
      <c r="AB7" s="64">
        <f t="shared" si="11"/>
        <v>98.3</v>
      </c>
      <c r="AC7" s="64">
        <f t="shared" si="11"/>
        <v>62.1</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-14.9</v>
      </c>
      <c r="BG7" s="64">
        <f t="shared" ref="BG7:BO7" si="14">BG8</f>
        <v>-7</v>
      </c>
      <c r="BH7" s="64">
        <f t="shared" si="14"/>
        <v>-8.1</v>
      </c>
      <c r="BI7" s="64">
        <f t="shared" si="14"/>
        <v>-1.7</v>
      </c>
      <c r="BJ7" s="64">
        <f t="shared" si="14"/>
        <v>-61.1</v>
      </c>
      <c r="BK7" s="64">
        <f t="shared" si="14"/>
        <v>34.700000000000003</v>
      </c>
      <c r="BL7" s="64">
        <f t="shared" si="14"/>
        <v>39.6</v>
      </c>
      <c r="BM7" s="64">
        <f t="shared" si="14"/>
        <v>29</v>
      </c>
      <c r="BN7" s="64">
        <f t="shared" si="14"/>
        <v>32.9</v>
      </c>
      <c r="BO7" s="64">
        <f t="shared" si="14"/>
        <v>-121.8</v>
      </c>
      <c r="BP7" s="61"/>
      <c r="BQ7" s="65">
        <f>BQ8</f>
        <v>-1623</v>
      </c>
      <c r="BR7" s="65">
        <f t="shared" ref="BR7:BZ7" si="15">BR8</f>
        <v>-780</v>
      </c>
      <c r="BS7" s="65">
        <f t="shared" si="15"/>
        <v>-935</v>
      </c>
      <c r="BT7" s="65">
        <f t="shared" si="15"/>
        <v>-203</v>
      </c>
      <c r="BU7" s="65">
        <f t="shared" si="15"/>
        <v>-4644</v>
      </c>
      <c r="BV7" s="65">
        <f t="shared" si="15"/>
        <v>7123</v>
      </c>
      <c r="BW7" s="65">
        <f t="shared" si="15"/>
        <v>8017</v>
      </c>
      <c r="BX7" s="65">
        <f t="shared" si="15"/>
        <v>8137</v>
      </c>
      <c r="BY7" s="65">
        <f t="shared" si="15"/>
        <v>8005</v>
      </c>
      <c r="BZ7" s="65">
        <f t="shared" si="15"/>
        <v>2698</v>
      </c>
      <c r="CA7" s="63"/>
      <c r="CB7" s="64" t="s">
        <v>114</v>
      </c>
      <c r="CC7" s="64" t="s">
        <v>114</v>
      </c>
      <c r="CD7" s="64" t="s">
        <v>114</v>
      </c>
      <c r="CE7" s="64" t="s">
        <v>114</v>
      </c>
      <c r="CF7" s="64" t="s">
        <v>114</v>
      </c>
      <c r="CG7" s="64" t="s">
        <v>114</v>
      </c>
      <c r="CH7" s="64" t="s">
        <v>114</v>
      </c>
      <c r="CI7" s="64" t="s">
        <v>114</v>
      </c>
      <c r="CJ7" s="64" t="s">
        <v>114</v>
      </c>
      <c r="CK7" s="64" t="s">
        <v>112</v>
      </c>
      <c r="CL7" s="61"/>
      <c r="CM7" s="63">
        <f>CM8</f>
        <v>0</v>
      </c>
      <c r="CN7" s="63">
        <f>CN8</f>
        <v>0</v>
      </c>
      <c r="CO7" s="64" t="s">
        <v>114</v>
      </c>
      <c r="CP7" s="64" t="s">
        <v>114</v>
      </c>
      <c r="CQ7" s="64" t="s">
        <v>114</v>
      </c>
      <c r="CR7" s="64" t="s">
        <v>114</v>
      </c>
      <c r="CS7" s="64" t="s">
        <v>114</v>
      </c>
      <c r="CT7" s="64" t="s">
        <v>114</v>
      </c>
      <c r="CU7" s="64" t="s">
        <v>114</v>
      </c>
      <c r="CV7" s="64" t="s">
        <v>114</v>
      </c>
      <c r="CW7" s="64" t="s">
        <v>114</v>
      </c>
      <c r="CX7" s="64" t="s">
        <v>115</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32.299999999999997</v>
      </c>
      <c r="DL7" s="64">
        <f t="shared" ref="DL7:DT7" si="17">DL8</f>
        <v>32.9</v>
      </c>
      <c r="DM7" s="64">
        <f t="shared" si="17"/>
        <v>32.299999999999997</v>
      </c>
      <c r="DN7" s="64">
        <f t="shared" si="17"/>
        <v>29.2</v>
      </c>
      <c r="DO7" s="64">
        <f t="shared" si="17"/>
        <v>16.8</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382043</v>
      </c>
      <c r="D8" s="67">
        <v>47</v>
      </c>
      <c r="E8" s="67">
        <v>14</v>
      </c>
      <c r="F8" s="67">
        <v>0</v>
      </c>
      <c r="G8" s="67">
        <v>1</v>
      </c>
      <c r="H8" s="67" t="s">
        <v>116</v>
      </c>
      <c r="I8" s="67" t="s">
        <v>117</v>
      </c>
      <c r="J8" s="67" t="s">
        <v>118</v>
      </c>
      <c r="K8" s="67" t="s">
        <v>119</v>
      </c>
      <c r="L8" s="67" t="s">
        <v>120</v>
      </c>
      <c r="M8" s="67" t="s">
        <v>121</v>
      </c>
      <c r="N8" s="67" t="s">
        <v>122</v>
      </c>
      <c r="O8" s="68" t="s">
        <v>123</v>
      </c>
      <c r="P8" s="69" t="s">
        <v>124</v>
      </c>
      <c r="Q8" s="69" t="s">
        <v>125</v>
      </c>
      <c r="R8" s="70">
        <v>46</v>
      </c>
      <c r="S8" s="69" t="s">
        <v>126</v>
      </c>
      <c r="T8" s="69" t="s">
        <v>127</v>
      </c>
      <c r="U8" s="70">
        <v>2639</v>
      </c>
      <c r="V8" s="70">
        <v>161</v>
      </c>
      <c r="W8" s="70">
        <v>120</v>
      </c>
      <c r="X8" s="69" t="s">
        <v>128</v>
      </c>
      <c r="Y8" s="71">
        <v>87</v>
      </c>
      <c r="Z8" s="71">
        <v>93.5</v>
      </c>
      <c r="AA8" s="71">
        <v>92.5</v>
      </c>
      <c r="AB8" s="71">
        <v>98.3</v>
      </c>
      <c r="AC8" s="71">
        <v>62.1</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-14.9</v>
      </c>
      <c r="BG8" s="71">
        <v>-7</v>
      </c>
      <c r="BH8" s="71">
        <v>-8.1</v>
      </c>
      <c r="BI8" s="71">
        <v>-1.7</v>
      </c>
      <c r="BJ8" s="71">
        <v>-61.1</v>
      </c>
      <c r="BK8" s="71">
        <v>34.700000000000003</v>
      </c>
      <c r="BL8" s="71">
        <v>39.6</v>
      </c>
      <c r="BM8" s="71">
        <v>29</v>
      </c>
      <c r="BN8" s="71">
        <v>32.9</v>
      </c>
      <c r="BO8" s="71">
        <v>-121.8</v>
      </c>
      <c r="BP8" s="68">
        <v>-65.900000000000006</v>
      </c>
      <c r="BQ8" s="72">
        <v>-1623</v>
      </c>
      <c r="BR8" s="72">
        <v>-780</v>
      </c>
      <c r="BS8" s="72">
        <v>-935</v>
      </c>
      <c r="BT8" s="73">
        <v>-203</v>
      </c>
      <c r="BU8" s="73">
        <v>-4644</v>
      </c>
      <c r="BV8" s="72">
        <v>7123</v>
      </c>
      <c r="BW8" s="72">
        <v>8017</v>
      </c>
      <c r="BX8" s="72">
        <v>8137</v>
      </c>
      <c r="BY8" s="72">
        <v>8005</v>
      </c>
      <c r="BZ8" s="72">
        <v>2698</v>
      </c>
      <c r="CA8" s="70">
        <v>3932</v>
      </c>
      <c r="CB8" s="71" t="s">
        <v>120</v>
      </c>
      <c r="CC8" s="71" t="s">
        <v>120</v>
      </c>
      <c r="CD8" s="71" t="s">
        <v>120</v>
      </c>
      <c r="CE8" s="71" t="s">
        <v>120</v>
      </c>
      <c r="CF8" s="71" t="s">
        <v>120</v>
      </c>
      <c r="CG8" s="71" t="s">
        <v>120</v>
      </c>
      <c r="CH8" s="71" t="s">
        <v>120</v>
      </c>
      <c r="CI8" s="71" t="s">
        <v>120</v>
      </c>
      <c r="CJ8" s="71" t="s">
        <v>120</v>
      </c>
      <c r="CK8" s="71" t="s">
        <v>120</v>
      </c>
      <c r="CL8" s="68" t="s">
        <v>120</v>
      </c>
      <c r="CM8" s="70">
        <v>0</v>
      </c>
      <c r="CN8" s="70">
        <v>0</v>
      </c>
      <c r="CO8" s="71" t="s">
        <v>120</v>
      </c>
      <c r="CP8" s="71" t="s">
        <v>120</v>
      </c>
      <c r="CQ8" s="71" t="s">
        <v>120</v>
      </c>
      <c r="CR8" s="71" t="s">
        <v>120</v>
      </c>
      <c r="CS8" s="71" t="s">
        <v>120</v>
      </c>
      <c r="CT8" s="71" t="s">
        <v>120</v>
      </c>
      <c r="CU8" s="71" t="s">
        <v>120</v>
      </c>
      <c r="CV8" s="71" t="s">
        <v>120</v>
      </c>
      <c r="CW8" s="71" t="s">
        <v>120</v>
      </c>
      <c r="CX8" s="71" t="s">
        <v>120</v>
      </c>
      <c r="CY8" s="68" t="s">
        <v>120</v>
      </c>
      <c r="CZ8" s="71">
        <v>0</v>
      </c>
      <c r="DA8" s="71">
        <v>0</v>
      </c>
      <c r="DB8" s="71">
        <v>0</v>
      </c>
      <c r="DC8" s="71">
        <v>0</v>
      </c>
      <c r="DD8" s="71">
        <v>0</v>
      </c>
      <c r="DE8" s="71">
        <v>62.8</v>
      </c>
      <c r="DF8" s="71">
        <v>62.3</v>
      </c>
      <c r="DG8" s="71">
        <v>87.9</v>
      </c>
      <c r="DH8" s="71">
        <v>56.3</v>
      </c>
      <c r="DI8" s="71">
        <v>70.3</v>
      </c>
      <c r="DJ8" s="68">
        <v>183.4</v>
      </c>
      <c r="DK8" s="71">
        <v>32.299999999999997</v>
      </c>
      <c r="DL8" s="71">
        <v>32.9</v>
      </c>
      <c r="DM8" s="71">
        <v>32.299999999999997</v>
      </c>
      <c r="DN8" s="71">
        <v>29.2</v>
      </c>
      <c r="DO8" s="71">
        <v>16.8</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2022-02-09T04:32:08Z</cp:lastPrinted>
  <dcterms:created xsi:type="dcterms:W3CDTF">2021-12-17T06:08:04Z</dcterms:created>
  <dcterms:modified xsi:type="dcterms:W3CDTF">2022-02-09T06:43:48Z</dcterms:modified>
  <cp:category/>
</cp:coreProperties>
</file>