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K4CpsfG87pcZYpAOJPbuw6vdaM3Ryjeab0ASTQhBA+1hFdOad3W/bRr+zoLuT62xyW3XDEzyJHfcGvUZ7El3A==" workbookSaltValue="zof8EhviTXFTZ2jjrE9Yj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BZ30" i="4"/>
  <c r="LT76" i="4"/>
  <c r="GQ51" i="4"/>
  <c r="LH30" i="4"/>
  <c r="GQ30" i="4"/>
  <c r="IE76" i="4"/>
  <c r="BZ51" i="4"/>
  <c r="BG30" i="4"/>
  <c r="AV76" i="4"/>
  <c r="KO51" i="4"/>
  <c r="LE76" i="4"/>
  <c r="FX30" i="4"/>
  <c r="FX51" i="4"/>
  <c r="KO30" i="4"/>
  <c r="HP76" i="4"/>
  <c r="BG51" i="4"/>
  <c r="HA76" i="4"/>
  <c r="AN51" i="4"/>
  <c r="FE30" i="4"/>
  <c r="KP76" i="4"/>
  <c r="FE51" i="4"/>
  <c r="AN30" i="4"/>
  <c r="AG76" i="4"/>
  <c r="JV51" i="4"/>
  <c r="JV30" i="4"/>
  <c r="KA76" i="4"/>
  <c r="EL51" i="4"/>
  <c r="JC30" i="4"/>
  <c r="R76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<sst xmlns="http://schemas.openxmlformats.org/spreadsheetml/2006/main" count="334" uniqueCount="140">
  <si>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</si>
  <si>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</si>
  <si>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</si>
  <si>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</si>
  <si>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</si>
  <si>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</si>
  <si>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</si>
  <si>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</si>
  <si>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</si>
  <si>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</si>
  <si>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</si>
  <si>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</si>
  <si>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</si>
  <si>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</si>
  <si>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</si>
  <si>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</si>
  <si>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</si>
  <si>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</si>
  <si>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</si>
  <si>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</si>
  <si>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</si>
  <si>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</si>
  <si>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</si>
  <si>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</si>
  <si>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</si>
  <si>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</si>
  <si>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</si>
  <si>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</si>
  <si>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</si>
  <si>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</si>
  <si>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</si>
  <si>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</si>
  <si>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</si>
  <si>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</si>
  <si>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</si>
  <si>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</si>
  <si>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</si>
  <si>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</si>
  <si>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</si>
  <si>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</si>
  <si>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</si>
  <si>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</si>
  <si>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</si>
  <si>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</si>
  <si>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</si>
  <si>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</si>
  <si>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</si>
  <si>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</si>
  <si>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</si>
  <si>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</si>
  <si>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</si>
  <si>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</si>
  <si>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</si>
  <si>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</si>
  <si>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</si>
  <si>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</si>
  <si>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</si>
  <si>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</si>
  <si>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</si>
  <si>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</si>
  <si>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</si>
  <si>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</si>
  <si>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</si>
  <si>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</si>
  <si>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</si>
  <si>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</si>
  <si>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</si>
  <si>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</si>
  <si>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</si>
  <si>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</si>
  <si>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</si>
  <si>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</si>
  <si>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</si>
  <si>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</si>
  <si>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</si>
  <si>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</si>
  <si>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</si>
  <si>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</si>
  <si>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</si>
  <si>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</si>
  <si>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</si>
  <si>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</si>
  <si>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</si>
  <si>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</si>
  <si>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</si>
  <si>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</si>
  <si>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</si>
  <si>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</si>
  <si>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</si>
  <si>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</si>
  <si>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</si>
  <si>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</si>
  <si>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</si>
  <si>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</si>
  <si>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</si>
  <si>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</si>
  <si>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</si>
  <si>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</si>
  <si>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</si>
  <si>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</si>
  <si>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</si>
  <si>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</si>
  <si>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</si>
  <si>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</si>
  <si>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</si>
  <si>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</si>
  <si>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</si>
  <si>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</si>
  <si>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</si>
  <si>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</si>
  <si>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</si>
  <si>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</si>
  <si>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</si>
  <si>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</si>
  <si>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</si>
  <si>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</si>
  <si>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</si>
  <si>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</si>
  <si>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</si>
  <si>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新町西駐車場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</si>
  <si>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</si>
  <si>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</si>
  <si>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</si>
  <si>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</si>
  <si>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</si>
  <si>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</si>
  <si>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</si>
  <si>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</si>
  <si>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</si>
  <si>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</si>
  <si>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</si>
  <si>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</si>
  <si>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</si>
  <si>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</si>
  <si>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</si>
  <si>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</si>
  <si>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令和２年４月に開設した駐車場で、感染症の拡大の影響もあり、初年度は収益は延びていない。
④売上高GOP比率
⑤EBITDA
　売上高ＧＯＰ比率は、収入額が少なくマイナスとなったが、類似施設の平均は上回っている。
　ＥＢＩＴＤＡが類似施設平均値を下回っているのは、収容台数が5台と小規模な駐車場であり、利益が少ないことが原因として挙げられる。
</t>
    <phoneticPr fontId="5"/>
  </si>
  <si>
    <t xml:space="preserve">⑧設備投資見込額
　平面駐車場であり、令和2年4月開設と新しいため、大きな改修等新たな設備投資は見込んでいない。
⑩企業債残高対料金収入比率
　駐車場新設に係る企業債であり、平均値を大きく上回っているが、新たな借入はない。
</t>
    <phoneticPr fontId="5"/>
  </si>
  <si>
    <t xml:space="preserve">⑪稼働率
　駐車台数が5台の小規模施設のため、類似施設と比べても稼働率は高くなっている。
</t>
    <phoneticPr fontId="5"/>
  </si>
  <si>
    <t xml:space="preserve">　収益的収支比率も100％を下回っているが、稼働率は高くなっており、営業に関する収益性を表す指標である売上高GOP比率も平均値以上となっている。
　中心市街地に位置しているため、今後は他の市営駐車場同程度になると予想している。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</si>
</sst>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5A-43D7-BFFD-ADD3FAF7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97536"/>
        <c:axId val="552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5A-43D7-BFFD-ADD3FAF7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97536"/>
        <c:axId val="55299456"/>
      </c:lineChart>
      <c:catAx>
        <c:axId val="5529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99456"/>
        <c:crosses val="autoZero"/>
        <c:auto val="1"/>
        <c:lblAlgn val="ctr"/>
        <c:lblOffset val="100"/>
        <c:noMultiLvlLbl val="1"/>
      </c:catAx>
      <c:valAx>
        <c:axId val="5529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97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3922.1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1A-40CA-8254-DDC8DE9C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05120"/>
        <c:axId val="59207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1A-40CA-8254-DDC8DE9C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05120"/>
        <c:axId val="59207040"/>
      </c:lineChart>
      <c:catAx>
        <c:axId val="5920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9207040"/>
        <c:crosses val="autoZero"/>
        <c:auto val="1"/>
        <c:lblAlgn val="ctr"/>
        <c:lblOffset val="100"/>
        <c:noMultiLvlLbl val="1"/>
      </c:catAx>
      <c:valAx>
        <c:axId val="59207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9205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C5-4EF6-BE3C-9C952981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73568"/>
        <c:axId val="10617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C5-4EF6-BE3C-9C952981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73568"/>
        <c:axId val="106175488"/>
      </c:lineChart>
      <c:catAx>
        <c:axId val="106173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175488"/>
        <c:crosses val="autoZero"/>
        <c:auto val="1"/>
        <c:lblAlgn val="ctr"/>
        <c:lblOffset val="100"/>
        <c:noMultiLvlLbl val="1"/>
      </c:catAx>
      <c:valAx>
        <c:axId val="10617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173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97-4053-9ED5-91284180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19776"/>
        <c:axId val="10623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97-4053-9ED5-91284180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776"/>
        <c:axId val="106230144"/>
      </c:lineChart>
      <c:catAx>
        <c:axId val="106219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230144"/>
        <c:crosses val="autoZero"/>
        <c:auto val="1"/>
        <c:lblAlgn val="ctr"/>
        <c:lblOffset val="100"/>
        <c:noMultiLvlLbl val="1"/>
      </c:catAx>
      <c:valAx>
        <c:axId val="10623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219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4D-45AB-B15D-2582D673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6080"/>
        <c:axId val="10325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4D-45AB-B15D-2582D673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46080"/>
        <c:axId val="103252352"/>
      </c:lineChart>
      <c:catAx>
        <c:axId val="103246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252352"/>
        <c:crosses val="autoZero"/>
        <c:auto val="1"/>
        <c:lblAlgn val="ctr"/>
        <c:lblOffset val="100"/>
        <c:noMultiLvlLbl val="1"/>
      </c:catAx>
      <c:valAx>
        <c:axId val="10325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24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C9-4629-95BB-4561603F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64736"/>
        <c:axId val="10736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C9-4629-95BB-4561603F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64736"/>
        <c:axId val="107366656"/>
      </c:lineChart>
      <c:catAx>
        <c:axId val="107364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366656"/>
        <c:crosses val="autoZero"/>
        <c:auto val="1"/>
        <c:lblAlgn val="ctr"/>
        <c:lblOffset val="100"/>
        <c:noMultiLvlLbl val="1"/>
      </c:catAx>
      <c:valAx>
        <c:axId val="10736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7364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DB-4881-8F69-ECA23757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05312"/>
        <c:axId val="10740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DB-4881-8F69-ECA23757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5312"/>
        <c:axId val="107407232"/>
      </c:lineChart>
      <c:catAx>
        <c:axId val="107405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407232"/>
        <c:crosses val="autoZero"/>
        <c:auto val="1"/>
        <c:lblAlgn val="ctr"/>
        <c:lblOffset val="100"/>
        <c:noMultiLvlLbl val="1"/>
      </c:catAx>
      <c:valAx>
        <c:axId val="10740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405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-22.9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3-44D7-99E9-04E733EA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9344"/>
        <c:axId val="10745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43-44D7-99E9-04E733EA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49344"/>
        <c:axId val="107455616"/>
      </c:lineChart>
      <c:catAx>
        <c:axId val="107449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455616"/>
        <c:crosses val="autoZero"/>
        <c:auto val="1"/>
        <c:lblAlgn val="ctr"/>
        <c:lblOffset val="100"/>
        <c:noMultiLvlLbl val="1"/>
      </c:catAx>
      <c:valAx>
        <c:axId val="10745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449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0-46B5-84F7-0A0513F0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52192"/>
        <c:axId val="10895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80-46B5-84F7-0A0513F0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52192"/>
        <c:axId val="108958464"/>
      </c:lineChart>
      <c:catAx>
        <c:axId val="108952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958464"/>
        <c:crosses val="autoZero"/>
        <c:auto val="1"/>
        <c:lblAlgn val="ctr"/>
        <c:lblOffset val="100"/>
        <c:noMultiLvlLbl val="1"/>
      </c:catAx>
      <c:valAx>
        <c:axId val="10895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952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7" zoomScale="60" zoomScaleNormal="60" zoomScaleSheetLayoutView="70" workbookViewId="0">
      <selection activeCell="LC58" sqref="LC58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新町西駐車場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88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126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1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5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120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代行制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 t="str">
        <f>データ!Y7</f>
        <v>-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 t="str">
        <f>データ!Z7</f>
        <v>-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 t="str">
        <f>データ!AA7</f>
        <v>-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 t="str">
        <f>データ!AB7</f>
        <v>-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76.2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 t="str">
        <f>データ!AJ7</f>
        <v>-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 t="str">
        <f>データ!AK7</f>
        <v>-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 t="str">
        <f>データ!AL7</f>
        <v>-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 t="str">
        <f>データ!AM7</f>
        <v>-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 t="str">
        <f>データ!DK7</f>
        <v>-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 t="str">
        <f>データ!DL7</f>
        <v>-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 t="str">
        <f>データ!DM7</f>
        <v>-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 t="str">
        <f>データ!DN7</f>
        <v>-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 t="str">
        <f>データ!AD7</f>
        <v>-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 t="str">
        <f>データ!AE7</f>
        <v>-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 t="str">
        <f>データ!AF7</f>
        <v>-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 t="str">
        <f>データ!AG7</f>
        <v>-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 t="str">
        <f>データ!AO7</f>
        <v>-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 t="str">
        <f>データ!AP7</f>
        <v>-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 t="str">
        <f>データ!AQ7</f>
        <v>-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 t="str">
        <f>データ!AR7</f>
        <v>-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 t="str">
        <f>データ!DP7</f>
        <v>-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 t="str">
        <f>データ!DQ7</f>
        <v>-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 t="str">
        <f>データ!DR7</f>
        <v>-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 t="str">
        <f>データ!DS7</f>
        <v>-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 t="str">
        <f>データ!AU7</f>
        <v>-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 t="str">
        <f>データ!AV7</f>
        <v>-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 t="str">
        <f>データ!AW7</f>
        <v>-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 t="str">
        <f>データ!AX7</f>
        <v>-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 t="str">
        <f>データ!BF7</f>
        <v>-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 t="str">
        <f>データ!BG7</f>
        <v>-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 t="str">
        <f>データ!BH7</f>
        <v>-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 t="str">
        <f>データ!BI7</f>
        <v>-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-22.9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 t="str">
        <f>データ!BQ7</f>
        <v>-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 t="str">
        <f>データ!BR7</f>
        <v>-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 t="str">
        <f>データ!BS7</f>
        <v>-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 t="str">
        <f>データ!BT7</f>
        <v>-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-88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 t="str">
        <f>データ!AZ7</f>
        <v>-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 t="str">
        <f>データ!BA7</f>
        <v>-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 t="str">
        <f>データ!BB7</f>
        <v>-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 t="str">
        <f>データ!BC7</f>
        <v>-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405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 t="str">
        <f>データ!BK7</f>
        <v>-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 t="str">
        <f>データ!BL7</f>
        <v>-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 t="str">
        <f>データ!BM7</f>
        <v>-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 t="str">
        <f>データ!BN7</f>
        <v>-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 t="str">
        <f>データ!BV7</f>
        <v>-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 t="str">
        <f>データ!BW7</f>
        <v>-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 t="str">
        <f>データ!BX7</f>
        <v>-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 t="str">
        <f>データ!BY7</f>
        <v>-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2698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65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 t="str">
        <f>データ!CZ7</f>
        <v>-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 t="str">
        <f>データ!DA7</f>
        <v>-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 t="str">
        <f>データ!DB7</f>
        <v>-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 t="str">
        <f>データ!DC7</f>
        <v>-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3922.1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 t="str">
        <f>データ!DE7</f>
        <v>-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 t="str">
        <f>データ!DF7</f>
        <v>-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 t="str">
        <f>データ!DG7</f>
        <v>-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 t="str">
        <f>データ!DH7</f>
        <v>-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2WTa0PkunS0qxMxhLsKiTknlAehgYI8TAwicoalBP6NRLZfAfU5htRl4/DAebittOyRe5iEByFCiAxdv311JHg==" saltValue="0XgZUHgyKQ4exvyAduPyZ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69</v>
      </c>
      <c r="CN4" s="141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92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103</v>
      </c>
      <c r="AV5" s="59" t="s">
        <v>101</v>
      </c>
      <c r="AW5" s="59" t="s">
        <v>91</v>
      </c>
      <c r="AX5" s="59" t="s">
        <v>104</v>
      </c>
      <c r="AY5" s="59" t="s">
        <v>105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106</v>
      </c>
      <c r="BH5" s="59" t="s">
        <v>107</v>
      </c>
      <c r="BI5" s="59" t="s">
        <v>104</v>
      </c>
      <c r="BJ5" s="59" t="s">
        <v>102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103</v>
      </c>
      <c r="BR5" s="59" t="s">
        <v>108</v>
      </c>
      <c r="BS5" s="59" t="s">
        <v>109</v>
      </c>
      <c r="BT5" s="59" t="s">
        <v>110</v>
      </c>
      <c r="BU5" s="59" t="s">
        <v>111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101</v>
      </c>
      <c r="CD5" s="59" t="s">
        <v>109</v>
      </c>
      <c r="CE5" s="59" t="s">
        <v>104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42"/>
      <c r="CN5" s="142"/>
      <c r="CO5" s="59" t="s">
        <v>89</v>
      </c>
      <c r="CP5" s="59" t="s">
        <v>106</v>
      </c>
      <c r="CQ5" s="59" t="s">
        <v>91</v>
      </c>
      <c r="CR5" s="59" t="s">
        <v>110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112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106</v>
      </c>
      <c r="DM5" s="59" t="s">
        <v>91</v>
      </c>
      <c r="DN5" s="59" t="s">
        <v>104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113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10</v>
      </c>
      <c r="H6" s="60" t="str">
        <f>SUBSTITUTE(H8,"　","")</f>
        <v>愛媛県八幡浜市</v>
      </c>
      <c r="I6" s="60" t="str">
        <f t="shared" si="1"/>
        <v>新町西駐車場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</v>
      </c>
      <c r="S6" s="62" t="str">
        <f t="shared" si="1"/>
        <v>商業施設</v>
      </c>
      <c r="T6" s="62" t="str">
        <f t="shared" si="1"/>
        <v>無</v>
      </c>
      <c r="U6" s="63">
        <f t="shared" si="1"/>
        <v>88</v>
      </c>
      <c r="V6" s="63">
        <f t="shared" si="1"/>
        <v>5</v>
      </c>
      <c r="W6" s="63">
        <f t="shared" si="1"/>
        <v>120</v>
      </c>
      <c r="X6" s="62" t="str">
        <f t="shared" si="1"/>
        <v>代行制</v>
      </c>
      <c r="Y6" s="64" t="e">
        <f>IF(Y8="-",NA(),Y8)</f>
        <v>#N/A</v>
      </c>
      <c r="Z6" s="64" t="e">
        <f t="shared" ref="Z6:AH6" si="2">IF(Z8="-",NA(),Z8)</f>
        <v>#N/A</v>
      </c>
      <c r="AA6" s="64" t="e">
        <f t="shared" si="2"/>
        <v>#N/A</v>
      </c>
      <c r="AB6" s="64" t="e">
        <f t="shared" si="2"/>
        <v>#N/A</v>
      </c>
      <c r="AC6" s="64">
        <f t="shared" si="2"/>
        <v>76.2</v>
      </c>
      <c r="AD6" s="64" t="e">
        <f t="shared" si="2"/>
        <v>#N/A</v>
      </c>
      <c r="AE6" s="64" t="e">
        <f t="shared" si="2"/>
        <v>#N/A</v>
      </c>
      <c r="AF6" s="64" t="e">
        <f t="shared" si="2"/>
        <v>#N/A</v>
      </c>
      <c r="AG6" s="64" t="e">
        <f t="shared" si="2"/>
        <v>#N/A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 t="e">
        <f>IF(AJ8="-",NA(),AJ8)</f>
        <v>#N/A</v>
      </c>
      <c r="AK6" s="64" t="e">
        <f t="shared" ref="AK6:AS6" si="3">IF(AK8="-",NA(),AK8)</f>
        <v>#N/A</v>
      </c>
      <c r="AL6" s="64" t="e">
        <f t="shared" si="3"/>
        <v>#N/A</v>
      </c>
      <c r="AM6" s="64" t="e">
        <f t="shared" si="3"/>
        <v>#N/A</v>
      </c>
      <c r="AN6" s="64">
        <f t="shared" si="3"/>
        <v>0</v>
      </c>
      <c r="AO6" s="64" t="e">
        <f t="shared" si="3"/>
        <v>#N/A</v>
      </c>
      <c r="AP6" s="64" t="e">
        <f t="shared" si="3"/>
        <v>#N/A</v>
      </c>
      <c r="AQ6" s="64" t="e">
        <f t="shared" si="3"/>
        <v>#N/A</v>
      </c>
      <c r="AR6" s="64" t="e">
        <f t="shared" si="3"/>
        <v>#N/A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 t="e">
        <f t="shared" si="4"/>
        <v>#N/A</v>
      </c>
      <c r="BA6" s="65" t="e">
        <f t="shared" si="4"/>
        <v>#N/A</v>
      </c>
      <c r="BB6" s="65" t="e">
        <f t="shared" si="4"/>
        <v>#N/A</v>
      </c>
      <c r="BC6" s="65" t="e">
        <f t="shared" si="4"/>
        <v>#N/A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 t="e">
        <f>IF(BF8="-",NA(),BF8)</f>
        <v>#N/A</v>
      </c>
      <c r="BG6" s="64" t="e">
        <f t="shared" ref="BG6:BO6" si="5">IF(BG8="-",NA(),BG8)</f>
        <v>#N/A</v>
      </c>
      <c r="BH6" s="64" t="e">
        <f t="shared" si="5"/>
        <v>#N/A</v>
      </c>
      <c r="BI6" s="64" t="e">
        <f t="shared" si="5"/>
        <v>#N/A</v>
      </c>
      <c r="BJ6" s="64">
        <f t="shared" si="5"/>
        <v>-22.9</v>
      </c>
      <c r="BK6" s="64" t="e">
        <f t="shared" si="5"/>
        <v>#N/A</v>
      </c>
      <c r="BL6" s="64" t="e">
        <f t="shared" si="5"/>
        <v>#N/A</v>
      </c>
      <c r="BM6" s="64" t="e">
        <f t="shared" si="5"/>
        <v>#N/A</v>
      </c>
      <c r="BN6" s="64" t="e">
        <f t="shared" si="5"/>
        <v>#N/A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 t="e">
        <f>IF(BQ8="-",NA(),BQ8)</f>
        <v>#N/A</v>
      </c>
      <c r="BR6" s="65" t="e">
        <f t="shared" ref="BR6:BZ6" si="6">IF(BR8="-",NA(),BR8)</f>
        <v>#N/A</v>
      </c>
      <c r="BS6" s="65" t="e">
        <f t="shared" si="6"/>
        <v>#N/A</v>
      </c>
      <c r="BT6" s="65" t="e">
        <f t="shared" si="6"/>
        <v>#N/A</v>
      </c>
      <c r="BU6" s="65">
        <f t="shared" si="6"/>
        <v>-88</v>
      </c>
      <c r="BV6" s="65" t="e">
        <f t="shared" si="6"/>
        <v>#N/A</v>
      </c>
      <c r="BW6" s="65" t="e">
        <f t="shared" si="6"/>
        <v>#N/A</v>
      </c>
      <c r="BX6" s="65" t="e">
        <f t="shared" si="6"/>
        <v>#N/A</v>
      </c>
      <c r="BY6" s="65" t="e">
        <f t="shared" si="6"/>
        <v>#N/A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65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 t="e">
        <f>IF(CZ8="-",NA(),CZ8)</f>
        <v>#N/A</v>
      </c>
      <c r="DA6" s="64" t="e">
        <f t="shared" ref="DA6:DI6" si="8">IF(DA8="-",NA(),DA8)</f>
        <v>#N/A</v>
      </c>
      <c r="DB6" s="64" t="e">
        <f t="shared" si="8"/>
        <v>#N/A</v>
      </c>
      <c r="DC6" s="64" t="e">
        <f t="shared" si="8"/>
        <v>#N/A</v>
      </c>
      <c r="DD6" s="64">
        <f t="shared" si="8"/>
        <v>3922.1</v>
      </c>
      <c r="DE6" s="64" t="e">
        <f t="shared" si="8"/>
        <v>#N/A</v>
      </c>
      <c r="DF6" s="64" t="e">
        <f t="shared" si="8"/>
        <v>#N/A</v>
      </c>
      <c r="DG6" s="64" t="e">
        <f t="shared" si="8"/>
        <v>#N/A</v>
      </c>
      <c r="DH6" s="64" t="e">
        <f t="shared" si="8"/>
        <v>#N/A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 t="e">
        <f>IF(DK8="-",NA(),DK8)</f>
        <v>#N/A</v>
      </c>
      <c r="DL6" s="64" t="e">
        <f t="shared" ref="DL6:DT6" si="9">IF(DL8="-",NA(),DL8)</f>
        <v>#N/A</v>
      </c>
      <c r="DM6" s="64" t="e">
        <f t="shared" si="9"/>
        <v>#N/A</v>
      </c>
      <c r="DN6" s="64" t="e">
        <f t="shared" si="9"/>
        <v>#N/A</v>
      </c>
      <c r="DO6" s="64">
        <f t="shared" si="9"/>
        <v>400</v>
      </c>
      <c r="DP6" s="64" t="e">
        <f t="shared" si="9"/>
        <v>#N/A</v>
      </c>
      <c r="DQ6" s="64" t="e">
        <f t="shared" si="9"/>
        <v>#N/A</v>
      </c>
      <c r="DR6" s="64" t="e">
        <f t="shared" si="9"/>
        <v>#N/A</v>
      </c>
      <c r="DS6" s="64" t="e">
        <f t="shared" si="9"/>
        <v>#N/A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115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10</v>
      </c>
      <c r="H7" s="60" t="str">
        <f t="shared" si="10"/>
        <v>愛媛県　八幡浜市</v>
      </c>
      <c r="I7" s="60" t="str">
        <f t="shared" si="10"/>
        <v>新町西駐車場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88</v>
      </c>
      <c r="V7" s="63">
        <f t="shared" si="10"/>
        <v>5</v>
      </c>
      <c r="W7" s="63">
        <f t="shared" si="10"/>
        <v>120</v>
      </c>
      <c r="X7" s="62" t="str">
        <f t="shared" si="10"/>
        <v>代行制</v>
      </c>
      <c r="Y7" s="64" t="str">
        <f>Y8</f>
        <v>-</v>
      </c>
      <c r="Z7" s="64" t="str">
        <f t="shared" ref="Z7:AH7" si="11">Z8</f>
        <v>-</v>
      </c>
      <c r="AA7" s="64" t="str">
        <f t="shared" si="11"/>
        <v>-</v>
      </c>
      <c r="AB7" s="64" t="str">
        <f t="shared" si="11"/>
        <v>-</v>
      </c>
      <c r="AC7" s="64">
        <f t="shared" si="11"/>
        <v>76.2</v>
      </c>
      <c r="AD7" s="64" t="str">
        <f t="shared" si="11"/>
        <v>-</v>
      </c>
      <c r="AE7" s="64" t="str">
        <f t="shared" si="11"/>
        <v>-</v>
      </c>
      <c r="AF7" s="64" t="str">
        <f t="shared" si="11"/>
        <v>-</v>
      </c>
      <c r="AG7" s="64" t="str">
        <f t="shared" si="11"/>
        <v>-</v>
      </c>
      <c r="AH7" s="64">
        <f t="shared" si="11"/>
        <v>385.7</v>
      </c>
      <c r="AI7" s="61"/>
      <c r="AJ7" s="64" t="str">
        <f>AJ8</f>
        <v>-</v>
      </c>
      <c r="AK7" s="64" t="str">
        <f t="shared" ref="AK7:AS7" si="12">AK8</f>
        <v>-</v>
      </c>
      <c r="AL7" s="64" t="str">
        <f t="shared" si="12"/>
        <v>-</v>
      </c>
      <c r="AM7" s="64" t="str">
        <f t="shared" si="12"/>
        <v>-</v>
      </c>
      <c r="AN7" s="64">
        <f t="shared" si="12"/>
        <v>0</v>
      </c>
      <c r="AO7" s="64" t="str">
        <f t="shared" si="12"/>
        <v>-</v>
      </c>
      <c r="AP7" s="64" t="str">
        <f t="shared" si="12"/>
        <v>-</v>
      </c>
      <c r="AQ7" s="64" t="str">
        <f t="shared" si="12"/>
        <v>-</v>
      </c>
      <c r="AR7" s="64" t="str">
        <f t="shared" si="12"/>
        <v>-</v>
      </c>
      <c r="AS7" s="64">
        <f t="shared" si="12"/>
        <v>9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 t="str">
        <f t="shared" si="13"/>
        <v>-</v>
      </c>
      <c r="BA7" s="65" t="str">
        <f t="shared" si="13"/>
        <v>-</v>
      </c>
      <c r="BB7" s="65" t="str">
        <f t="shared" si="13"/>
        <v>-</v>
      </c>
      <c r="BC7" s="65" t="str">
        <f t="shared" si="13"/>
        <v>-</v>
      </c>
      <c r="BD7" s="65">
        <f t="shared" si="13"/>
        <v>405</v>
      </c>
      <c r="BE7" s="63"/>
      <c r="BF7" s="64" t="str">
        <f>BF8</f>
        <v>-</v>
      </c>
      <c r="BG7" s="64" t="str">
        <f t="shared" ref="BG7:BO7" si="14">BG8</f>
        <v>-</v>
      </c>
      <c r="BH7" s="64" t="str">
        <f t="shared" si="14"/>
        <v>-</v>
      </c>
      <c r="BI7" s="64" t="str">
        <f t="shared" si="14"/>
        <v>-</v>
      </c>
      <c r="BJ7" s="64">
        <f t="shared" si="14"/>
        <v>-22.9</v>
      </c>
      <c r="BK7" s="64" t="str">
        <f t="shared" si="14"/>
        <v>-</v>
      </c>
      <c r="BL7" s="64" t="str">
        <f t="shared" si="14"/>
        <v>-</v>
      </c>
      <c r="BM7" s="64" t="str">
        <f t="shared" si="14"/>
        <v>-</v>
      </c>
      <c r="BN7" s="64" t="str">
        <f t="shared" si="14"/>
        <v>-</v>
      </c>
      <c r="BO7" s="64">
        <f t="shared" si="14"/>
        <v>-121.8</v>
      </c>
      <c r="BP7" s="61"/>
      <c r="BQ7" s="65" t="str">
        <f>BQ8</f>
        <v>-</v>
      </c>
      <c r="BR7" s="65" t="str">
        <f t="shared" ref="BR7:BZ7" si="15">BR8</f>
        <v>-</v>
      </c>
      <c r="BS7" s="65" t="str">
        <f t="shared" si="15"/>
        <v>-</v>
      </c>
      <c r="BT7" s="65" t="str">
        <f t="shared" si="15"/>
        <v>-</v>
      </c>
      <c r="BU7" s="65">
        <f t="shared" si="15"/>
        <v>-88</v>
      </c>
      <c r="BV7" s="65" t="str">
        <f t="shared" si="15"/>
        <v>-</v>
      </c>
      <c r="BW7" s="65" t="str">
        <f t="shared" si="15"/>
        <v>-</v>
      </c>
      <c r="BX7" s="65" t="str">
        <f t="shared" si="15"/>
        <v>-</v>
      </c>
      <c r="BY7" s="65" t="str">
        <f t="shared" si="15"/>
        <v>-</v>
      </c>
      <c r="BZ7" s="65">
        <f t="shared" si="15"/>
        <v>2698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117</v>
      </c>
      <c r="CL7" s="61"/>
      <c r="CM7" s="63">
        <f>CM8</f>
        <v>65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 t="str">
        <f>CZ8</f>
        <v>-</v>
      </c>
      <c r="DA7" s="64" t="str">
        <f t="shared" ref="DA7:DI7" si="16">DA8</f>
        <v>-</v>
      </c>
      <c r="DB7" s="64" t="str">
        <f t="shared" si="16"/>
        <v>-</v>
      </c>
      <c r="DC7" s="64" t="str">
        <f t="shared" si="16"/>
        <v>-</v>
      </c>
      <c r="DD7" s="64">
        <f t="shared" si="16"/>
        <v>3922.1</v>
      </c>
      <c r="DE7" s="64" t="str">
        <f t="shared" si="16"/>
        <v>-</v>
      </c>
      <c r="DF7" s="64" t="str">
        <f t="shared" si="16"/>
        <v>-</v>
      </c>
      <c r="DG7" s="64" t="str">
        <f t="shared" si="16"/>
        <v>-</v>
      </c>
      <c r="DH7" s="64" t="str">
        <f t="shared" si="16"/>
        <v>-</v>
      </c>
      <c r="DI7" s="64">
        <f t="shared" si="16"/>
        <v>70.3</v>
      </c>
      <c r="DJ7" s="61"/>
      <c r="DK7" s="64" t="str">
        <f>DK8</f>
        <v>-</v>
      </c>
      <c r="DL7" s="64" t="str">
        <f t="shared" ref="DL7:DT7" si="17">DL8</f>
        <v>-</v>
      </c>
      <c r="DM7" s="64" t="str">
        <f t="shared" si="17"/>
        <v>-</v>
      </c>
      <c r="DN7" s="64" t="str">
        <f t="shared" si="17"/>
        <v>-</v>
      </c>
      <c r="DO7" s="64">
        <f t="shared" si="17"/>
        <v>400</v>
      </c>
      <c r="DP7" s="64" t="str">
        <f t="shared" si="17"/>
        <v>-</v>
      </c>
      <c r="DQ7" s="64" t="str">
        <f t="shared" si="17"/>
        <v>-</v>
      </c>
      <c r="DR7" s="64" t="str">
        <f t="shared" si="17"/>
        <v>-</v>
      </c>
      <c r="DS7" s="64" t="str">
        <f t="shared" si="17"/>
        <v>-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10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1</v>
      </c>
      <c r="S8" s="69" t="s">
        <v>128</v>
      </c>
      <c r="T8" s="69" t="s">
        <v>129</v>
      </c>
      <c r="U8" s="70">
        <v>88</v>
      </c>
      <c r="V8" s="70">
        <v>5</v>
      </c>
      <c r="W8" s="70">
        <v>120</v>
      </c>
      <c r="X8" s="69" t="s">
        <v>130</v>
      </c>
      <c r="Y8" s="71" t="s">
        <v>122</v>
      </c>
      <c r="Z8" s="71" t="s">
        <v>122</v>
      </c>
      <c r="AA8" s="71" t="s">
        <v>122</v>
      </c>
      <c r="AB8" s="71" t="s">
        <v>122</v>
      </c>
      <c r="AC8" s="71">
        <v>76.2</v>
      </c>
      <c r="AD8" s="71" t="s">
        <v>122</v>
      </c>
      <c r="AE8" s="71" t="s">
        <v>122</v>
      </c>
      <c r="AF8" s="71" t="s">
        <v>122</v>
      </c>
      <c r="AG8" s="71" t="s">
        <v>122</v>
      </c>
      <c r="AH8" s="71">
        <v>385.7</v>
      </c>
      <c r="AI8" s="68">
        <v>630.70000000000005</v>
      </c>
      <c r="AJ8" s="71" t="s">
        <v>122</v>
      </c>
      <c r="AK8" s="71" t="s">
        <v>122</v>
      </c>
      <c r="AL8" s="71" t="s">
        <v>122</v>
      </c>
      <c r="AM8" s="71" t="s">
        <v>122</v>
      </c>
      <c r="AN8" s="71">
        <v>0</v>
      </c>
      <c r="AO8" s="71" t="s">
        <v>122</v>
      </c>
      <c r="AP8" s="71" t="s">
        <v>122</v>
      </c>
      <c r="AQ8" s="71" t="s">
        <v>122</v>
      </c>
      <c r="AR8" s="71" t="s">
        <v>122</v>
      </c>
      <c r="AS8" s="71">
        <v>9</v>
      </c>
      <c r="AT8" s="68">
        <v>8.6</v>
      </c>
      <c r="AU8" s="72" t="s">
        <v>122</v>
      </c>
      <c r="AV8" s="72" t="s">
        <v>122</v>
      </c>
      <c r="AW8" s="72" t="s">
        <v>122</v>
      </c>
      <c r="AX8" s="72" t="s">
        <v>122</v>
      </c>
      <c r="AY8" s="72">
        <v>0</v>
      </c>
      <c r="AZ8" s="72" t="s">
        <v>122</v>
      </c>
      <c r="BA8" s="72" t="s">
        <v>122</v>
      </c>
      <c r="BB8" s="72" t="s">
        <v>122</v>
      </c>
      <c r="BC8" s="72" t="s">
        <v>122</v>
      </c>
      <c r="BD8" s="72">
        <v>405</v>
      </c>
      <c r="BE8" s="72">
        <v>2345</v>
      </c>
      <c r="BF8" s="71" t="s">
        <v>122</v>
      </c>
      <c r="BG8" s="71" t="s">
        <v>122</v>
      </c>
      <c r="BH8" s="71" t="s">
        <v>122</v>
      </c>
      <c r="BI8" s="71" t="s">
        <v>122</v>
      </c>
      <c r="BJ8" s="71">
        <v>-22.9</v>
      </c>
      <c r="BK8" s="71" t="s">
        <v>122</v>
      </c>
      <c r="BL8" s="71" t="s">
        <v>122</v>
      </c>
      <c r="BM8" s="71" t="s">
        <v>122</v>
      </c>
      <c r="BN8" s="71" t="s">
        <v>122</v>
      </c>
      <c r="BO8" s="71">
        <v>-121.8</v>
      </c>
      <c r="BP8" s="68">
        <v>-65.900000000000006</v>
      </c>
      <c r="BQ8" s="72" t="s">
        <v>122</v>
      </c>
      <c r="BR8" s="72" t="s">
        <v>122</v>
      </c>
      <c r="BS8" s="72" t="s">
        <v>122</v>
      </c>
      <c r="BT8" s="73" t="s">
        <v>122</v>
      </c>
      <c r="BU8" s="73">
        <v>-88</v>
      </c>
      <c r="BV8" s="72" t="s">
        <v>122</v>
      </c>
      <c r="BW8" s="72" t="s">
        <v>122</v>
      </c>
      <c r="BX8" s="72" t="s">
        <v>122</v>
      </c>
      <c r="BY8" s="72" t="s">
        <v>122</v>
      </c>
      <c r="BZ8" s="72">
        <v>2698</v>
      </c>
      <c r="CA8" s="70">
        <v>3932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65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 t="s">
        <v>122</v>
      </c>
      <c r="DA8" s="71" t="s">
        <v>122</v>
      </c>
      <c r="DB8" s="71" t="s">
        <v>122</v>
      </c>
      <c r="DC8" s="71" t="s">
        <v>122</v>
      </c>
      <c r="DD8" s="71">
        <v>3922.1</v>
      </c>
      <c r="DE8" s="71" t="s">
        <v>122</v>
      </c>
      <c r="DF8" s="71" t="s">
        <v>122</v>
      </c>
      <c r="DG8" s="71" t="s">
        <v>122</v>
      </c>
      <c r="DH8" s="71" t="s">
        <v>122</v>
      </c>
      <c r="DI8" s="71">
        <v>70.3</v>
      </c>
      <c r="DJ8" s="68">
        <v>183.4</v>
      </c>
      <c r="DK8" s="71" t="s">
        <v>122</v>
      </c>
      <c r="DL8" s="71" t="s">
        <v>122</v>
      </c>
      <c r="DM8" s="71" t="s">
        <v>122</v>
      </c>
      <c r="DN8" s="71" t="s">
        <v>122</v>
      </c>
      <c r="DO8" s="71">
        <v>400</v>
      </c>
      <c r="DP8" s="71" t="s">
        <v>122</v>
      </c>
      <c r="DQ8" s="71" t="s">
        <v>122</v>
      </c>
      <c r="DR8" s="71" t="s">
        <v>122</v>
      </c>
      <c r="DS8" s="71" t="s">
        <v>122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2022-02-02T02:57:11Z</cp:lastPrinted>
  <dcterms:created xsi:type="dcterms:W3CDTF">2021-12-17T06:08:13Z</dcterms:created>
  <dcterms:modified xsi:type="dcterms:W3CDTF">2022-02-02T02:57:13Z</dcterms:modified>
  <cp:category/>
</cp:coreProperties>
</file>