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上下水共通\100_通知関係\2021\00共通\20220113公営企業に係る経営分析表（令和２年度決算）の分析等について\05新居浜市\"/>
    </mc:Choice>
  </mc:AlternateContent>
  <workbookProtection workbookAlgorithmName="SHA-512" workbookHashValue="DLnQaFMaNekjuNON1ZK/uJM3yxPifTNmFZtotEFo48JkHQBobnObq9EArqJHcRkDZNL3/WxW4sxI9Nn5Hm0gpw==" workbookSaltValue="chHfo69X8RSAzGj7edMzDw=="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<sst xmlns="http://schemas.openxmlformats.org/spreadsheetml/2006/main" count="228" uniqueCount="114">
  <si>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</si>
  <si>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</si>
  <si>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</si>
  <si>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</si>
  <si>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</si>
  <si>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</si>
  <si>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</si>
  <si>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</si>
  <si>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</si>
  <si>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</si>
  <si>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</si>
  <si>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</si>
  <si>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</si>
  <si>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</si>
  <si>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</si>
  <si>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</si>
  <si>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</si>
  <si>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</si>
  <si>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</si>
  <si>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</si>
  <si>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</si>
  <si>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</si>
  <si>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</si>
  <si>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</si>
  <si>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</si>
  <si>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</si>
  <si>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</si>
  <si>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</si>
  <si>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</si>
  <si>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</si>
  <si>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</si>
  <si>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</si>
  <si>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</si>
  <si>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</si>
  <si>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</si>
  <si>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</si>
  <si>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</si>
  <si>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</si>
  <si>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</si>
  <si>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</si>
  <si>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</si>
  <si>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</si>
  <si>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</si>
  <si>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</si>
  <si>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</si>
  <si>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</si>
  <si>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</si>
  <si>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</si>
  <si>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</si>
  <si>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</si>
  <si>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</si>
  <si>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</si>
  <si>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</si>
  <si>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</si>
  <si>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</si>
  <si>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</si>
  <si>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</si>
  <si>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</si>
  <si>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</si>
  <si>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</si>
  <si>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</si>
  <si>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</si>
  <si>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</si>
  <si>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</si>
  <si>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</si>
  <si>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</si>
  <si>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</si>
  <si>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</si>
  <si>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</si>
  <si>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</si>
  <si>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</si>
  <si>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</si>
  <si>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</si>
  <si>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</si>
  <si>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</si>
  <si>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</si>
  <si>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</si>
  <si>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</si>
  <si>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</si>
  <si>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</si>
  <si>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</si>
  <si>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</si>
  <si>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</si>
  <si>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</si>
  <si>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</si>
  <si>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</si>
  <si>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</si>
  <si>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</si>
  <si>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</si>
  <si>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</si>
  <si>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</si>
  <si>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</si>
  <si>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</si>
  <si>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新居浜市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</si>
  <si>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</si>
  <si>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</si>
  <si>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</si>
  <si>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</si>
  <si>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</si>
  <si>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</si>
  <si>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</si>
  <si>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</si>
  <si>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</si>
  <si>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</si>
  <si>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</si>
  <si>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</si>
  <si>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</si>
  <si>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</si>
  <si>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</si>
  <si>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</si>
  <si>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</si>
  <si>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管路の経年化率は、大量に布設していた時期の管が耐用年数を超えてきていることにより、類似団体平均値と比べても高い水準で増加傾向にある。アセットマネジメントに基づき策定を行った経営戦略の投資財政計画により、老朽化対策や耐震対策による施設の更新等を進めていくとともに、更新後の性能（口径・能力等）の合理化・ダウンサイジングを検討し、計画的に整備を行っていく。</t>
    <rPh sb="42" eb="44">
      <t>ルイジ</t>
    </rPh>
    <rPh sb="44" eb="46">
      <t>ダンタイ</t>
    </rPh>
    <rPh sb="46" eb="49">
      <t>ヘイキンチ</t>
    </rPh>
    <rPh sb="50" eb="51">
      <t>クラ</t>
    </rPh>
    <rPh sb="54" eb="55">
      <t>タカ</t>
    </rPh>
    <rPh sb="56" eb="58">
      <t>スイジュン</t>
    </rPh>
    <phoneticPr fontId="4"/>
  </si>
  <si>
    <t>　新居浜市の水道事業は、黒字決算を維持している。しかし、将来発生の恐れがある南海沖地震等の耐震対策や、老朽化した管路や水道施設の更新に多額の建設事業費が必要であること、また今後も人口減少が続き有収水量が減少することが予想されることから、コスト削減だけでは対応できないことが考えられる。安心・安全な水の安定供給を継続して行うため、平成30年度に策定した経営戦略に基づき、水道事業の基盤強化に取り組んで行きたい。</t>
    <phoneticPr fontId="4"/>
  </si>
  <si>
    <t>　新居浜市の水道事業会計は、平成９年の料金改定以来24年連続して純利益を計上している。
　令和２年度は有収水量及び料金収入が前年度から増加したものの、中長期的には、人口減少や節水型機器の普及による水需要の減少、減価償却費等の増加による費用の増加により、企業経営は厳しさを増していくものと思われる。
　加えて、今後発生の恐れがあるとされている南海沖巨大地震に備えるための耐震対策や老朽化に伴う施設の整備・更新を行う必要があるが、企業債残高が全国平均を大きく上回って推移していることから、企業債に依存しない施設整備を行っていく必要がある。
　このような状況から、水道事業の基盤強化のため、令和３年度に上下水道事業運営審議会を立ち上げ、審議を行った。現在、新居浜市の水道料金は愛媛県内においても低料金であるが、料金改定の検討とともに事業全般にわたり一層の効率化を図り、平成30年度に策定した新居浜市水道事業経営戦略に基づき、持続可能な水道事業の経営に取り組んでいく。</t>
    <rPh sb="45" eb="47">
      <t>レイワ</t>
    </rPh>
    <rPh sb="48" eb="50">
      <t>ネンド</t>
    </rPh>
    <rPh sb="51" eb="53">
      <t>ユウシュウ</t>
    </rPh>
    <rPh sb="53" eb="55">
      <t>スイリョウ</t>
    </rPh>
    <rPh sb="55" eb="56">
      <t>オヨ</t>
    </rPh>
    <rPh sb="57" eb="59">
      <t>リョウキン</t>
    </rPh>
    <rPh sb="59" eb="61">
      <t>シュウニュウ</t>
    </rPh>
    <rPh sb="62" eb="65">
      <t>ゼンネンド</t>
    </rPh>
    <rPh sb="67" eb="69">
      <t>ゾウカ</t>
    </rPh>
    <rPh sb="75" eb="79">
      <t>チュウチョウキテキ</t>
    </rPh>
    <rPh sb="126" eb="128">
      <t>キギョウ</t>
    </rPh>
    <rPh sb="128" eb="130">
      <t>ケイエイ</t>
    </rPh>
    <rPh sb="131" eb="132">
      <t>キビ</t>
    </rPh>
    <rPh sb="135" eb="136">
      <t>マ</t>
    </rPh>
    <rPh sb="143" eb="144">
      <t>オモ</t>
    </rPh>
    <rPh sb="292" eb="294">
      <t>レイワ</t>
    </rPh>
    <rPh sb="295" eb="297">
      <t>ネンド</t>
    </rPh>
    <rPh sb="315" eb="317">
      <t>シンギ</t>
    </rPh>
    <rPh sb="318" eb="319">
      <t>オコナ</t>
    </rPh>
    <rPh sb="352" eb="354">
      <t>リョウキン</t>
    </rPh>
    <rPh sb="354" eb="356">
      <t>カイテイ</t>
    </rPh>
    <rPh sb="357" eb="359">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</si>
</sst>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1.28</c:v>
                </c:pt>
                <c:pt idx="1">
                  <c:v>1.61</c:v>
                </c:pt>
                <c:pt idx="2">
                  <c:v>1.65</c:v>
                </c:pt>
                <c:pt idx="3">
                  <c:v>0.74</c:v>
                </c:pt>
                <c:pt idx="4">
                  <c:v>0.47</c:v>
                </c:pt>
              </c:numCache>
            </c:numRef>
          </c:val>
          <c:extLst>
            <c:ext xmlns:c16="http://schemas.microsoft.com/office/drawing/2014/chart" uri="{C3380CC4-5D6E-409C-BE32-E72D297353CC}">
              <c16:uniqueId val="{00000000-3EEE-4416-AF49-A87CFA1695E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0.74</c:v>
                </c:pt>
                <c:pt idx="2">
                  <c:v>0.72</c:v>
                </c:pt>
                <c:pt idx="3">
                  <c:v>0.66</c:v>
                </c:pt>
                <c:pt idx="4">
                  <c:v>0.67</c:v>
                </c:pt>
              </c:numCache>
            </c:numRef>
          </c:val>
          <c:smooth val="0"/>
          <c:extLst>
            <c:ext xmlns:c16="http://schemas.microsoft.com/office/drawing/2014/chart" uri="{C3380CC4-5D6E-409C-BE32-E72D297353CC}">
              <c16:uniqueId val="{00000001-3EEE-4416-AF49-A87CFA1695E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70.92</c:v>
                </c:pt>
                <c:pt idx="1">
                  <c:v>70.349999999999994</c:v>
                </c:pt>
                <c:pt idx="2">
                  <c:v>69.010000000000005</c:v>
                </c:pt>
                <c:pt idx="3">
                  <c:v>68.099999999999994</c:v>
                </c:pt>
                <c:pt idx="4">
                  <c:v>69.69</c:v>
                </c:pt>
              </c:numCache>
            </c:numRef>
          </c:val>
          <c:extLst>
            <c:ext xmlns:c16="http://schemas.microsoft.com/office/drawing/2014/chart" uri="{C3380CC4-5D6E-409C-BE32-E72D297353CC}">
              <c16:uniqueId val="{00000000-7108-4B9E-936F-F20B2D35901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c:v>
                </c:pt>
                <c:pt idx="1">
                  <c:v>62.38</c:v>
                </c:pt>
                <c:pt idx="2">
                  <c:v>62.83</c:v>
                </c:pt>
                <c:pt idx="3">
                  <c:v>62.05</c:v>
                </c:pt>
                <c:pt idx="4">
                  <c:v>63.23</c:v>
                </c:pt>
              </c:numCache>
            </c:numRef>
          </c:val>
          <c:smooth val="0"/>
          <c:extLst>
            <c:ext xmlns:c16="http://schemas.microsoft.com/office/drawing/2014/chart" uri="{C3380CC4-5D6E-409C-BE32-E72D297353CC}">
              <c16:uniqueId val="{00000001-7108-4B9E-936F-F20B2D35901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93.54</c:v>
                </c:pt>
                <c:pt idx="1">
                  <c:v>93.19</c:v>
                </c:pt>
                <c:pt idx="2">
                  <c:v>93.73</c:v>
                </c:pt>
                <c:pt idx="3">
                  <c:v>93.21</c:v>
                </c:pt>
                <c:pt idx="4">
                  <c:v>92.27</c:v>
                </c:pt>
              </c:numCache>
            </c:numRef>
          </c:val>
          <c:extLst>
            <c:ext xmlns:c16="http://schemas.microsoft.com/office/drawing/2014/chart" uri="{C3380CC4-5D6E-409C-BE32-E72D297353CC}">
              <c16:uniqueId val="{00000000-792D-4F57-8F65-D44249FA691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89.52</c:v>
                </c:pt>
                <c:pt idx="1">
                  <c:v>89.17</c:v>
                </c:pt>
                <c:pt idx="2">
                  <c:v>88.86</c:v>
                </c:pt>
                <c:pt idx="3">
                  <c:v>89.11</c:v>
                </c:pt>
                <c:pt idx="4">
                  <c:v>89.35</c:v>
                </c:pt>
              </c:numCache>
            </c:numRef>
          </c:val>
          <c:smooth val="0"/>
          <c:extLst>
            <c:ext xmlns:c16="http://schemas.microsoft.com/office/drawing/2014/chart" uri="{C3380CC4-5D6E-409C-BE32-E72D297353CC}">
              <c16:uniqueId val="{00000001-792D-4F57-8F65-D44249FA691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116.71</c:v>
                </c:pt>
                <c:pt idx="1">
                  <c:v>115.63</c:v>
                </c:pt>
                <c:pt idx="2">
                  <c:v>115.07</c:v>
                </c:pt>
                <c:pt idx="3">
                  <c:v>117.58</c:v>
                </c:pt>
                <c:pt idx="4">
                  <c:v>119.99</c:v>
                </c:pt>
              </c:numCache>
            </c:numRef>
          </c:val>
          <c:extLst>
            <c:ext xmlns:c16="http://schemas.microsoft.com/office/drawing/2014/chart" uri="{C3380CC4-5D6E-409C-BE32-E72D297353CC}">
              <c16:uniqueId val="{00000000-1426-44AC-A9CC-6F1F7FCE832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113.68</c:v>
                </c:pt>
                <c:pt idx="2">
                  <c:v>113.82</c:v>
                </c:pt>
                <c:pt idx="3">
                  <c:v>112.82</c:v>
                </c:pt>
                <c:pt idx="4">
                  <c:v>111.21</c:v>
                </c:pt>
              </c:numCache>
            </c:numRef>
          </c:val>
          <c:smooth val="0"/>
          <c:extLst>
            <c:ext xmlns:c16="http://schemas.microsoft.com/office/drawing/2014/chart" uri="{C3380CC4-5D6E-409C-BE32-E72D297353CC}">
              <c16:uniqueId val="{00000001-1426-44AC-A9CC-6F1F7FCE832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46.15</c:v>
                </c:pt>
                <c:pt idx="1">
                  <c:v>46.78</c:v>
                </c:pt>
                <c:pt idx="2">
                  <c:v>47.45</c:v>
                </c:pt>
                <c:pt idx="3">
                  <c:v>48.35</c:v>
                </c:pt>
                <c:pt idx="4">
                  <c:v>48.91</c:v>
                </c:pt>
              </c:numCache>
            </c:numRef>
          </c:val>
          <c:extLst>
            <c:ext xmlns:c16="http://schemas.microsoft.com/office/drawing/2014/chart" uri="{C3380CC4-5D6E-409C-BE32-E72D297353CC}">
              <c16:uniqueId val="{00000000-AD1D-4E1C-BD25-9316424413C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46.58</c:v>
                </c:pt>
                <c:pt idx="1">
                  <c:v>46.99</c:v>
                </c:pt>
                <c:pt idx="2">
                  <c:v>47.89</c:v>
                </c:pt>
                <c:pt idx="3">
                  <c:v>48.69</c:v>
                </c:pt>
                <c:pt idx="4">
                  <c:v>49.62</c:v>
                </c:pt>
              </c:numCache>
            </c:numRef>
          </c:val>
          <c:smooth val="0"/>
          <c:extLst>
            <c:ext xmlns:c16="http://schemas.microsoft.com/office/drawing/2014/chart" uri="{C3380CC4-5D6E-409C-BE32-E72D297353CC}">
              <c16:uniqueId val="{00000001-AD1D-4E1C-BD25-9316424413C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20.37</c:v>
                </c:pt>
                <c:pt idx="1">
                  <c:v>20.2</c:v>
                </c:pt>
                <c:pt idx="2">
                  <c:v>21.22</c:v>
                </c:pt>
                <c:pt idx="3">
                  <c:v>23.89</c:v>
                </c:pt>
                <c:pt idx="4">
                  <c:v>25.14</c:v>
                </c:pt>
              </c:numCache>
            </c:numRef>
          </c:val>
          <c:extLst>
            <c:ext xmlns:c16="http://schemas.microsoft.com/office/drawing/2014/chart" uri="{C3380CC4-5D6E-409C-BE32-E72D297353CC}">
              <c16:uniqueId val="{00000000-F5BE-4916-8569-F4D03A65EAF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14.45</c:v>
                </c:pt>
                <c:pt idx="1">
                  <c:v>15.83</c:v>
                </c:pt>
                <c:pt idx="2">
                  <c:v>16.899999999999999</c:v>
                </c:pt>
                <c:pt idx="3">
                  <c:v>18.260000000000002</c:v>
                </c:pt>
                <c:pt idx="4">
                  <c:v>19.510000000000002</c:v>
                </c:pt>
              </c:numCache>
            </c:numRef>
          </c:val>
          <c:smooth val="0"/>
          <c:extLst>
            <c:ext xmlns:c16="http://schemas.microsoft.com/office/drawing/2014/chart" uri="{C3380CC4-5D6E-409C-BE32-E72D297353CC}">
              <c16:uniqueId val="{00000001-F5BE-4916-8569-F4D03A65EAF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7F-4799-A942-440EB5A2343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0.23</c:v>
                </c:pt>
                <c:pt idx="1">
                  <c:v>0.03</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D37F-4799-A942-440EB5A2343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283.72000000000003</c:v>
                </c:pt>
                <c:pt idx="1">
                  <c:v>281.76</c:v>
                </c:pt>
                <c:pt idx="2">
                  <c:v>309.60000000000002</c:v>
                </c:pt>
                <c:pt idx="3">
                  <c:v>236.94</c:v>
                </c:pt>
                <c:pt idx="4">
                  <c:v>354.85</c:v>
                </c:pt>
              </c:numCache>
            </c:numRef>
          </c:val>
          <c:extLst>
            <c:ext xmlns:c16="http://schemas.microsoft.com/office/drawing/2014/chart" uri="{C3380CC4-5D6E-409C-BE32-E72D297353CC}">
              <c16:uniqueId val="{00000000-BE24-4F03-B85C-775E82C85BE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349.04</c:v>
                </c:pt>
                <c:pt idx="1">
                  <c:v>337.49</c:v>
                </c:pt>
                <c:pt idx="2">
                  <c:v>335.6</c:v>
                </c:pt>
                <c:pt idx="3">
                  <c:v>358.91</c:v>
                </c:pt>
                <c:pt idx="4">
                  <c:v>360.96</c:v>
                </c:pt>
              </c:numCache>
            </c:numRef>
          </c:val>
          <c:smooth val="0"/>
          <c:extLst>
            <c:ext xmlns:c16="http://schemas.microsoft.com/office/drawing/2014/chart" uri="{C3380CC4-5D6E-409C-BE32-E72D297353CC}">
              <c16:uniqueId val="{00000001-BE24-4F03-B85C-775E82C85BE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338.9</c:v>
                </c:pt>
                <c:pt idx="1">
                  <c:v>391.81</c:v>
                </c:pt>
                <c:pt idx="2">
                  <c:v>405.75</c:v>
                </c:pt>
                <c:pt idx="3">
                  <c:v>423.39</c:v>
                </c:pt>
                <c:pt idx="4">
                  <c:v>402.95</c:v>
                </c:pt>
              </c:numCache>
            </c:numRef>
          </c:val>
          <c:extLst>
            <c:ext xmlns:c16="http://schemas.microsoft.com/office/drawing/2014/chart" uri="{C3380CC4-5D6E-409C-BE32-E72D297353CC}">
              <c16:uniqueId val="{00000000-63A9-4910-B939-92C058AA230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254.54</c:v>
                </c:pt>
                <c:pt idx="1">
                  <c:v>265.92</c:v>
                </c:pt>
                <c:pt idx="2">
                  <c:v>258.26</c:v>
                </c:pt>
                <c:pt idx="3">
                  <c:v>247.27</c:v>
                </c:pt>
                <c:pt idx="4">
                  <c:v>239.18</c:v>
                </c:pt>
              </c:numCache>
            </c:numRef>
          </c:val>
          <c:smooth val="0"/>
          <c:extLst>
            <c:ext xmlns:c16="http://schemas.microsoft.com/office/drawing/2014/chart" uri="{C3380CC4-5D6E-409C-BE32-E72D297353CC}">
              <c16:uniqueId val="{00000001-63A9-4910-B939-92C058AA230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108.91</c:v>
                </c:pt>
                <c:pt idx="1">
                  <c:v>107.42</c:v>
                </c:pt>
                <c:pt idx="2">
                  <c:v>104.8</c:v>
                </c:pt>
                <c:pt idx="3">
                  <c:v>107.68</c:v>
                </c:pt>
                <c:pt idx="4">
                  <c:v>110.95</c:v>
                </c:pt>
              </c:numCache>
            </c:numRef>
          </c:val>
          <c:extLst>
            <c:ext xmlns:c16="http://schemas.microsoft.com/office/drawing/2014/chart" uri="{C3380CC4-5D6E-409C-BE32-E72D297353CC}">
              <c16:uniqueId val="{00000000-1A92-4EA5-A91A-35B9A0C810F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106.52</c:v>
                </c:pt>
                <c:pt idx="1">
                  <c:v>105.86</c:v>
                </c:pt>
                <c:pt idx="2">
                  <c:v>106.07</c:v>
                </c:pt>
                <c:pt idx="3">
                  <c:v>105.34</c:v>
                </c:pt>
                <c:pt idx="4">
                  <c:v>101.89</c:v>
                </c:pt>
              </c:numCache>
            </c:numRef>
          </c:val>
          <c:smooth val="0"/>
          <c:extLst>
            <c:ext xmlns:c16="http://schemas.microsoft.com/office/drawing/2014/chart" uri="{C3380CC4-5D6E-409C-BE32-E72D297353CC}">
              <c16:uniqueId val="{00000001-1A92-4EA5-A91A-35B9A0C810F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102.48</c:v>
                </c:pt>
                <c:pt idx="1">
                  <c:v>104.11</c:v>
                </c:pt>
                <c:pt idx="2">
                  <c:v>106.95</c:v>
                </c:pt>
                <c:pt idx="3">
                  <c:v>104.14</c:v>
                </c:pt>
                <c:pt idx="4">
                  <c:v>100.72</c:v>
                </c:pt>
              </c:numCache>
            </c:numRef>
          </c:val>
          <c:extLst>
            <c:ext xmlns:c16="http://schemas.microsoft.com/office/drawing/2014/chart" uri="{C3380CC4-5D6E-409C-BE32-E72D297353CC}">
              <c16:uniqueId val="{00000000-B5DD-43F2-B61C-861A289DB55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155.80000000000001</c:v>
                </c:pt>
                <c:pt idx="1">
                  <c:v>158.58000000000001</c:v>
                </c:pt>
                <c:pt idx="2">
                  <c:v>159.22</c:v>
                </c:pt>
                <c:pt idx="3">
                  <c:v>159.6</c:v>
                </c:pt>
                <c:pt idx="4">
                  <c:v>156.32</c:v>
                </c:pt>
              </c:numCache>
            </c:numRef>
          </c:val>
          <c:smooth val="0"/>
          <c:extLst>
            <c:ext xmlns:c16="http://schemas.microsoft.com/office/drawing/2014/chart" uri="{C3380CC4-5D6E-409C-BE32-E72D297353CC}">
              <c16:uniqueId val="{00000001-B5DD-43F2-B61C-861A289DB55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60" zoomScaleNormal="100" workbookViewId="0">
      <selection activeCell="BL14" sqref="BL14:BZ1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5" t="str">
        <f>データ!H6</f>
        <v>愛媛県　新居浜市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2">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A3</v>
      </c>
      <c r="X8" s="83"/>
      <c r="Y8" s="83"/>
      <c r="Z8" s="83"/>
      <c r="AA8" s="83"/>
      <c r="AB8" s="83"/>
      <c r="AC8" s="83"/>
      <c r="AD8" s="83" t="str">
        <f>データ!$M$6</f>
        <v>非設置</v>
      </c>
      <c r="AE8" s="83"/>
      <c r="AF8" s="83"/>
      <c r="AG8" s="83"/>
      <c r="AH8" s="83"/>
      <c r="AI8" s="83"/>
      <c r="AJ8" s="83"/>
      <c r="AK8" s="4"/>
      <c r="AL8" s="71">
        <f>データ!$R$6</f>
        <v>117846</v>
      </c>
      <c r="AM8" s="71"/>
      <c r="AN8" s="71"/>
      <c r="AO8" s="71"/>
      <c r="AP8" s="71"/>
      <c r="AQ8" s="71"/>
      <c r="AR8" s="71"/>
      <c r="AS8" s="71"/>
      <c r="AT8" s="67">
        <f>データ!$S$6</f>
        <v>234.5</v>
      </c>
      <c r="AU8" s="68"/>
      <c r="AV8" s="68"/>
      <c r="AW8" s="68"/>
      <c r="AX8" s="68"/>
      <c r="AY8" s="68"/>
      <c r="AZ8" s="68"/>
      <c r="BA8" s="68"/>
      <c r="BB8" s="70">
        <f>データ!$T$6</f>
        <v>502.54</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2">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2">
      <c r="A10" s="2"/>
      <c r="B10" s="67" t="str">
        <f>データ!$N$6</f>
        <v>-</v>
      </c>
      <c r="C10" s="68"/>
      <c r="D10" s="68"/>
      <c r="E10" s="68"/>
      <c r="F10" s="68"/>
      <c r="G10" s="68"/>
      <c r="H10" s="68"/>
      <c r="I10" s="67">
        <f>データ!$O$6</f>
        <v>65.87</v>
      </c>
      <c r="J10" s="68"/>
      <c r="K10" s="68"/>
      <c r="L10" s="68"/>
      <c r="M10" s="68"/>
      <c r="N10" s="68"/>
      <c r="O10" s="69"/>
      <c r="P10" s="70">
        <f>データ!$P$6</f>
        <v>96.78</v>
      </c>
      <c r="Q10" s="70"/>
      <c r="R10" s="70"/>
      <c r="S10" s="70"/>
      <c r="T10" s="70"/>
      <c r="U10" s="70"/>
      <c r="V10" s="70"/>
      <c r="W10" s="71">
        <f>データ!$Q$6</f>
        <v>2018</v>
      </c>
      <c r="X10" s="71"/>
      <c r="Y10" s="71"/>
      <c r="Z10" s="71"/>
      <c r="AA10" s="71"/>
      <c r="AB10" s="71"/>
      <c r="AC10" s="71"/>
      <c r="AD10" s="2"/>
      <c r="AE10" s="2"/>
      <c r="AF10" s="2"/>
      <c r="AG10" s="2"/>
      <c r="AH10" s="4"/>
      <c r="AI10" s="4"/>
      <c r="AJ10" s="4"/>
      <c r="AK10" s="4"/>
      <c r="AL10" s="71">
        <f>データ!$U$6</f>
        <v>113652</v>
      </c>
      <c r="AM10" s="71"/>
      <c r="AN10" s="71"/>
      <c r="AO10" s="71"/>
      <c r="AP10" s="71"/>
      <c r="AQ10" s="71"/>
      <c r="AR10" s="71"/>
      <c r="AS10" s="71"/>
      <c r="AT10" s="67">
        <f>データ!$V$6</f>
        <v>58.57</v>
      </c>
      <c r="AU10" s="68"/>
      <c r="AV10" s="68"/>
      <c r="AW10" s="68"/>
      <c r="AX10" s="68"/>
      <c r="AY10" s="68"/>
      <c r="AZ10" s="68"/>
      <c r="BA10" s="68"/>
      <c r="BB10" s="70">
        <f>データ!$W$6</f>
        <v>1940.45</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2">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uKW3OgLg1ihXjXnT5+hcbWtAHilcnvoxMvblkCkyAnn+l+0QL0cFwJPvbgA8gZjeNUv8cvaUqettDimIDPAyRA==" saltValue="8ymOFatfCADlpj3mMOfQk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2020</v>
      </c>
      <c r="C6" s="34">
        <f t="shared" ref="C6:W6" si="3">C7</f>
        <v>382051</v>
      </c>
      <c r="D6" s="34">
        <f t="shared" si="3"/>
        <v>46</v>
      </c>
      <c r="E6" s="34">
        <f t="shared" si="3"/>
        <v>1</v>
      </c>
      <c r="F6" s="34">
        <f t="shared" si="3"/>
        <v>0</v>
      </c>
      <c r="G6" s="34">
        <f t="shared" si="3"/>
        <v>1</v>
      </c>
      <c r="H6" s="34" t="str">
        <f t="shared" si="3"/>
        <v>愛媛県　新居浜市</v>
      </c>
      <c r="I6" s="34" t="str">
        <f t="shared" si="3"/>
        <v>法適用</v>
      </c>
      <c r="J6" s="34" t="str">
        <f t="shared" si="3"/>
        <v>水道事業</v>
      </c>
      <c r="K6" s="34" t="str">
        <f t="shared" si="3"/>
        <v>末端給水事業</v>
      </c>
      <c r="L6" s="34" t="str">
        <f t="shared" si="3"/>
        <v>A3</v>
      </c>
      <c r="M6" s="34" t="str">
        <f t="shared" si="3"/>
        <v>非設置</v>
      </c>
      <c r="N6" s="35" t="str">
        <f t="shared" si="3"/>
        <v>-</v>
      </c>
      <c r="O6" s="35">
        <f t="shared" si="3"/>
        <v>65.87</v>
      </c>
      <c r="P6" s="35">
        <f t="shared" si="3"/>
        <v>96.78</v>
      </c>
      <c r="Q6" s="35">
        <f t="shared" si="3"/>
        <v>2018</v>
      </c>
      <c r="R6" s="35">
        <f t="shared" si="3"/>
        <v>117846</v>
      </c>
      <c r="S6" s="35">
        <f t="shared" si="3"/>
        <v>234.5</v>
      </c>
      <c r="T6" s="35">
        <f t="shared" si="3"/>
        <v>502.54</v>
      </c>
      <c r="U6" s="35">
        <f t="shared" si="3"/>
        <v>113652</v>
      </c>
      <c r="V6" s="35">
        <f t="shared" si="3"/>
        <v>58.57</v>
      </c>
      <c r="W6" s="35">
        <f t="shared" si="3"/>
        <v>1940.45</v>
      </c>
      <c r="X6" s="36">
        <f>IF(X7="",NA(),X7)</f>
        <v>116.71</v>
      </c>
      <c r="Y6" s="36">
        <f t="shared" ref="Y6:AG6" si="4">IF(Y7="",NA(),Y7)</f>
        <v>115.63</v>
      </c>
      <c r="Z6" s="36">
        <f t="shared" si="4"/>
        <v>115.07</v>
      </c>
      <c r="AA6" s="36">
        <f t="shared" si="4"/>
        <v>117.58</v>
      </c>
      <c r="AB6" s="36">
        <f t="shared" si="4"/>
        <v>119.99</v>
      </c>
      <c r="AC6" s="36">
        <f t="shared" si="4"/>
        <v>114</v>
      </c>
      <c r="AD6" s="36">
        <f t="shared" si="4"/>
        <v>113.68</v>
      </c>
      <c r="AE6" s="36">
        <f t="shared" si="4"/>
        <v>113.82</v>
      </c>
      <c r="AF6" s="36">
        <f t="shared" si="4"/>
        <v>112.82</v>
      </c>
      <c r="AG6" s="36">
        <f t="shared" si="4"/>
        <v>111.21</v>
      </c>
      <c r="AH6" s="35" t="str">
        <f>IF(AH7="","",IF(AH7="-","【-】","【"&amp;SUBSTITUTE(TEXT(AH7,"#,##0.00"),"-","△")&amp;"】"))</f>
        <v>【110.27】</v>
      </c>
      <c r="AI6" s="35">
        <f>IF(AI7="",NA(),AI7)</f>
        <v>0</v>
      </c>
      <c r="AJ6" s="35">
        <f t="shared" ref="AJ6:AR6" si="5">IF(AJ7="",NA(),AJ7)</f>
        <v>0</v>
      </c>
      <c r="AK6" s="35">
        <f t="shared" si="5"/>
        <v>0</v>
      </c>
      <c r="AL6" s="35">
        <f t="shared" si="5"/>
        <v>0</v>
      </c>
      <c r="AM6" s="35">
        <f t="shared" si="5"/>
        <v>0</v>
      </c>
      <c r="AN6" s="36">
        <f t="shared" si="5"/>
        <v>0.23</v>
      </c>
      <c r="AO6" s="36">
        <f t="shared" si="5"/>
        <v>0.03</v>
      </c>
      <c r="AP6" s="35">
        <f t="shared" si="5"/>
        <v>0</v>
      </c>
      <c r="AQ6" s="35">
        <f t="shared" si="5"/>
        <v>0</v>
      </c>
      <c r="AR6" s="35">
        <f t="shared" si="5"/>
        <v>0</v>
      </c>
      <c r="AS6" s="35" t="str">
        <f>IF(AS7="","",IF(AS7="-","【-】","【"&amp;SUBSTITUTE(TEXT(AS7,"#,##0.00"),"-","△")&amp;"】"))</f>
        <v>【1.15】</v>
      </c>
      <c r="AT6" s="36">
        <f>IF(AT7="",NA(),AT7)</f>
        <v>283.72000000000003</v>
      </c>
      <c r="AU6" s="36">
        <f t="shared" ref="AU6:BC6" si="6">IF(AU7="",NA(),AU7)</f>
        <v>281.76</v>
      </c>
      <c r="AV6" s="36">
        <f t="shared" si="6"/>
        <v>309.60000000000002</v>
      </c>
      <c r="AW6" s="36">
        <f t="shared" si="6"/>
        <v>236.94</v>
      </c>
      <c r="AX6" s="36">
        <f t="shared" si="6"/>
        <v>354.85</v>
      </c>
      <c r="AY6" s="36">
        <f t="shared" si="6"/>
        <v>349.04</v>
      </c>
      <c r="AZ6" s="36">
        <f t="shared" si="6"/>
        <v>337.49</v>
      </c>
      <c r="BA6" s="36">
        <f t="shared" si="6"/>
        <v>335.6</v>
      </c>
      <c r="BB6" s="36">
        <f t="shared" si="6"/>
        <v>358.91</v>
      </c>
      <c r="BC6" s="36">
        <f t="shared" si="6"/>
        <v>360.96</v>
      </c>
      <c r="BD6" s="35" t="str">
        <f>IF(BD7="","",IF(BD7="-","【-】","【"&amp;SUBSTITUTE(TEXT(BD7,"#,##0.00"),"-","△")&amp;"】"))</f>
        <v>【260.31】</v>
      </c>
      <c r="BE6" s="36">
        <f>IF(BE7="",NA(),BE7)</f>
        <v>338.9</v>
      </c>
      <c r="BF6" s="36">
        <f t="shared" ref="BF6:BN6" si="7">IF(BF7="",NA(),BF7)</f>
        <v>391.81</v>
      </c>
      <c r="BG6" s="36">
        <f t="shared" si="7"/>
        <v>405.75</v>
      </c>
      <c r="BH6" s="36">
        <f t="shared" si="7"/>
        <v>423.39</v>
      </c>
      <c r="BI6" s="36">
        <f t="shared" si="7"/>
        <v>402.95</v>
      </c>
      <c r="BJ6" s="36">
        <f t="shared" si="7"/>
        <v>254.54</v>
      </c>
      <c r="BK6" s="36">
        <f t="shared" si="7"/>
        <v>265.92</v>
      </c>
      <c r="BL6" s="36">
        <f t="shared" si="7"/>
        <v>258.26</v>
      </c>
      <c r="BM6" s="36">
        <f t="shared" si="7"/>
        <v>247.27</v>
      </c>
      <c r="BN6" s="36">
        <f t="shared" si="7"/>
        <v>239.18</v>
      </c>
      <c r="BO6" s="35" t="str">
        <f>IF(BO7="","",IF(BO7="-","【-】","【"&amp;SUBSTITUTE(TEXT(BO7,"#,##0.00"),"-","△")&amp;"】"))</f>
        <v>【275.67】</v>
      </c>
      <c r="BP6" s="36">
        <f>IF(BP7="",NA(),BP7)</f>
        <v>108.91</v>
      </c>
      <c r="BQ6" s="36">
        <f t="shared" ref="BQ6:BY6" si="8">IF(BQ7="",NA(),BQ7)</f>
        <v>107.42</v>
      </c>
      <c r="BR6" s="36">
        <f t="shared" si="8"/>
        <v>104.8</v>
      </c>
      <c r="BS6" s="36">
        <f t="shared" si="8"/>
        <v>107.68</v>
      </c>
      <c r="BT6" s="36">
        <f t="shared" si="8"/>
        <v>110.95</v>
      </c>
      <c r="BU6" s="36">
        <f t="shared" si="8"/>
        <v>106.52</v>
      </c>
      <c r="BV6" s="36">
        <f t="shared" si="8"/>
        <v>105.86</v>
      </c>
      <c r="BW6" s="36">
        <f t="shared" si="8"/>
        <v>106.07</v>
      </c>
      <c r="BX6" s="36">
        <f t="shared" si="8"/>
        <v>105.34</v>
      </c>
      <c r="BY6" s="36">
        <f t="shared" si="8"/>
        <v>101.89</v>
      </c>
      <c r="BZ6" s="35" t="str">
        <f>IF(BZ7="","",IF(BZ7="-","【-】","【"&amp;SUBSTITUTE(TEXT(BZ7,"#,##0.00"),"-","△")&amp;"】"))</f>
        <v>【100.05】</v>
      </c>
      <c r="CA6" s="36">
        <f>IF(CA7="",NA(),CA7)</f>
        <v>102.48</v>
      </c>
      <c r="CB6" s="36">
        <f t="shared" ref="CB6:CJ6" si="9">IF(CB7="",NA(),CB7)</f>
        <v>104.11</v>
      </c>
      <c r="CC6" s="36">
        <f t="shared" si="9"/>
        <v>106.95</v>
      </c>
      <c r="CD6" s="36">
        <f t="shared" si="9"/>
        <v>104.14</v>
      </c>
      <c r="CE6" s="36">
        <f t="shared" si="9"/>
        <v>100.72</v>
      </c>
      <c r="CF6" s="36">
        <f t="shared" si="9"/>
        <v>155.80000000000001</v>
      </c>
      <c r="CG6" s="36">
        <f t="shared" si="9"/>
        <v>158.58000000000001</v>
      </c>
      <c r="CH6" s="36">
        <f t="shared" si="9"/>
        <v>159.22</v>
      </c>
      <c r="CI6" s="36">
        <f t="shared" si="9"/>
        <v>159.6</v>
      </c>
      <c r="CJ6" s="36">
        <f t="shared" si="9"/>
        <v>156.32</v>
      </c>
      <c r="CK6" s="35" t="str">
        <f>IF(CK7="","",IF(CK7="-","【-】","【"&amp;SUBSTITUTE(TEXT(CK7,"#,##0.00"),"-","△")&amp;"】"))</f>
        <v>【166.40】</v>
      </c>
      <c r="CL6" s="36">
        <f>IF(CL7="",NA(),CL7)</f>
        <v>70.92</v>
      </c>
      <c r="CM6" s="36">
        <f t="shared" ref="CM6:CU6" si="10">IF(CM7="",NA(),CM7)</f>
        <v>70.349999999999994</v>
      </c>
      <c r="CN6" s="36">
        <f t="shared" si="10"/>
        <v>69.010000000000005</v>
      </c>
      <c r="CO6" s="36">
        <f t="shared" si="10"/>
        <v>68.099999999999994</v>
      </c>
      <c r="CP6" s="36">
        <f t="shared" si="10"/>
        <v>69.69</v>
      </c>
      <c r="CQ6" s="36">
        <f t="shared" si="10"/>
        <v>62.1</v>
      </c>
      <c r="CR6" s="36">
        <f t="shared" si="10"/>
        <v>62.38</v>
      </c>
      <c r="CS6" s="36">
        <f t="shared" si="10"/>
        <v>62.83</v>
      </c>
      <c r="CT6" s="36">
        <f t="shared" si="10"/>
        <v>62.05</v>
      </c>
      <c r="CU6" s="36">
        <f t="shared" si="10"/>
        <v>63.23</v>
      </c>
      <c r="CV6" s="35" t="str">
        <f>IF(CV7="","",IF(CV7="-","【-】","【"&amp;SUBSTITUTE(TEXT(CV7,"#,##0.00"),"-","△")&amp;"】"))</f>
        <v>【60.69】</v>
      </c>
      <c r="CW6" s="36">
        <f>IF(CW7="",NA(),CW7)</f>
        <v>93.54</v>
      </c>
      <c r="CX6" s="36">
        <f t="shared" ref="CX6:DF6" si="11">IF(CX7="",NA(),CX7)</f>
        <v>93.19</v>
      </c>
      <c r="CY6" s="36">
        <f t="shared" si="11"/>
        <v>93.73</v>
      </c>
      <c r="CZ6" s="36">
        <f t="shared" si="11"/>
        <v>93.21</v>
      </c>
      <c r="DA6" s="36">
        <f t="shared" si="11"/>
        <v>92.27</v>
      </c>
      <c r="DB6" s="36">
        <f t="shared" si="11"/>
        <v>89.52</v>
      </c>
      <c r="DC6" s="36">
        <f t="shared" si="11"/>
        <v>89.17</v>
      </c>
      <c r="DD6" s="36">
        <f t="shared" si="11"/>
        <v>88.86</v>
      </c>
      <c r="DE6" s="36">
        <f t="shared" si="11"/>
        <v>89.11</v>
      </c>
      <c r="DF6" s="36">
        <f t="shared" si="11"/>
        <v>89.35</v>
      </c>
      <c r="DG6" s="35" t="str">
        <f>IF(DG7="","",IF(DG7="-","【-】","【"&amp;SUBSTITUTE(TEXT(DG7,"#,##0.00"),"-","△")&amp;"】"))</f>
        <v>【89.82】</v>
      </c>
      <c r="DH6" s="36">
        <f>IF(DH7="",NA(),DH7)</f>
        <v>46.15</v>
      </c>
      <c r="DI6" s="36">
        <f t="shared" ref="DI6:DQ6" si="12">IF(DI7="",NA(),DI7)</f>
        <v>46.78</v>
      </c>
      <c r="DJ6" s="36">
        <f t="shared" si="12"/>
        <v>47.45</v>
      </c>
      <c r="DK6" s="36">
        <f t="shared" si="12"/>
        <v>48.35</v>
      </c>
      <c r="DL6" s="36">
        <f t="shared" si="12"/>
        <v>48.91</v>
      </c>
      <c r="DM6" s="36">
        <f t="shared" si="12"/>
        <v>46.58</v>
      </c>
      <c r="DN6" s="36">
        <f t="shared" si="12"/>
        <v>46.99</v>
      </c>
      <c r="DO6" s="36">
        <f t="shared" si="12"/>
        <v>47.89</v>
      </c>
      <c r="DP6" s="36">
        <f t="shared" si="12"/>
        <v>48.69</v>
      </c>
      <c r="DQ6" s="36">
        <f t="shared" si="12"/>
        <v>49.62</v>
      </c>
      <c r="DR6" s="35" t="str">
        <f>IF(DR7="","",IF(DR7="-","【-】","【"&amp;SUBSTITUTE(TEXT(DR7,"#,##0.00"),"-","△")&amp;"】"))</f>
        <v>【50.19】</v>
      </c>
      <c r="DS6" s="36">
        <f>IF(DS7="",NA(),DS7)</f>
        <v>20.37</v>
      </c>
      <c r="DT6" s="36">
        <f t="shared" ref="DT6:EB6" si="13">IF(DT7="",NA(),DT7)</f>
        <v>20.2</v>
      </c>
      <c r="DU6" s="36">
        <f t="shared" si="13"/>
        <v>21.22</v>
      </c>
      <c r="DV6" s="36">
        <f t="shared" si="13"/>
        <v>23.89</v>
      </c>
      <c r="DW6" s="36">
        <f t="shared" si="13"/>
        <v>25.14</v>
      </c>
      <c r="DX6" s="36">
        <f t="shared" si="13"/>
        <v>14.45</v>
      </c>
      <c r="DY6" s="36">
        <f t="shared" si="13"/>
        <v>15.83</v>
      </c>
      <c r="DZ6" s="36">
        <f t="shared" si="13"/>
        <v>16.899999999999999</v>
      </c>
      <c r="EA6" s="36">
        <f t="shared" si="13"/>
        <v>18.260000000000002</v>
      </c>
      <c r="EB6" s="36">
        <f t="shared" si="13"/>
        <v>19.510000000000002</v>
      </c>
      <c r="EC6" s="35" t="str">
        <f>IF(EC7="","",IF(EC7="-","【-】","【"&amp;SUBSTITUTE(TEXT(EC7,"#,##0.00"),"-","△")&amp;"】"))</f>
        <v>【20.63】</v>
      </c>
      <c r="ED6" s="36">
        <f>IF(ED7="",NA(),ED7)</f>
        <v>1.28</v>
      </c>
      <c r="EE6" s="36">
        <f t="shared" ref="EE6:EM6" si="14">IF(EE7="",NA(),EE7)</f>
        <v>1.61</v>
      </c>
      <c r="EF6" s="36">
        <f t="shared" si="14"/>
        <v>1.65</v>
      </c>
      <c r="EG6" s="36">
        <f t="shared" si="14"/>
        <v>0.74</v>
      </c>
      <c r="EH6" s="36">
        <f t="shared" si="14"/>
        <v>0.47</v>
      </c>
      <c r="EI6" s="36">
        <f t="shared" si="14"/>
        <v>0.74</v>
      </c>
      <c r="EJ6" s="36">
        <f t="shared" si="14"/>
        <v>0.74</v>
      </c>
      <c r="EK6" s="36">
        <f t="shared" si="14"/>
        <v>0.72</v>
      </c>
      <c r="EL6" s="36">
        <f t="shared" si="14"/>
        <v>0.66</v>
      </c>
      <c r="EM6" s="36">
        <f t="shared" si="14"/>
        <v>0.67</v>
      </c>
      <c r="EN6" s="35" t="str">
        <f>IF(EN7="","",IF(EN7="-","【-】","【"&amp;SUBSTITUTE(TEXT(EN7,"#,##0.00"),"-","△")&amp;"】"))</f>
        <v>【0.69】</v>
      </c>
    </row>
    <row r="7" spans="1:144" s="37" customFormat="1" x14ac:dyDescent="0.2">
      <c r="A7" s="29"/>
      <c r="B7" s="38">
        <v>2020</v>
      </c>
      <c r="C7" s="38">
        <v>382051</v>
      </c>
      <c r="D7" s="38">
        <v>46</v>
      </c>
      <c r="E7" s="38">
        <v>1</v>
      </c>
      <c r="F7" s="38">
        <v>0</v>
      </c>
      <c r="G7" s="38">
        <v>1</v>
      </c>
      <c r="H7" s="38" t="s">
        <v>93</v>
      </c>
      <c r="I7" s="38" t="s">
        <v>94</v>
      </c>
      <c r="J7" s="38" t="s">
        <v>95</v>
      </c>
      <c r="K7" s="38" t="s">
        <v>96</v>
      </c>
      <c r="L7" s="38" t="s">
        <v>97</v>
      </c>
      <c r="M7" s="38" t="s">
        <v>98</v>
      </c>
      <c r="N7" s="39" t="s">
        <v>99</v>
      </c>
      <c r="O7" s="39">
        <v>65.87</v>
      </c>
      <c r="P7" s="39">
        <v>96.78</v>
      </c>
      <c r="Q7" s="39">
        <v>2018</v>
      </c>
      <c r="R7" s="39">
        <v>117846</v>
      </c>
      <c r="S7" s="39">
        <v>234.5</v>
      </c>
      <c r="T7" s="39">
        <v>502.54</v>
      </c>
      <c r="U7" s="39">
        <v>113652</v>
      </c>
      <c r="V7" s="39">
        <v>58.57</v>
      </c>
      <c r="W7" s="39">
        <v>1940.45</v>
      </c>
      <c r="X7" s="39">
        <v>116.71</v>
      </c>
      <c r="Y7" s="39">
        <v>115.63</v>
      </c>
      <c r="Z7" s="39">
        <v>115.07</v>
      </c>
      <c r="AA7" s="39">
        <v>117.58</v>
      </c>
      <c r="AB7" s="39">
        <v>119.99</v>
      </c>
      <c r="AC7" s="39">
        <v>114</v>
      </c>
      <c r="AD7" s="39">
        <v>113.68</v>
      </c>
      <c r="AE7" s="39">
        <v>113.82</v>
      </c>
      <c r="AF7" s="39">
        <v>112.82</v>
      </c>
      <c r="AG7" s="39">
        <v>111.21</v>
      </c>
      <c r="AH7" s="39">
        <v>110.27</v>
      </c>
      <c r="AI7" s="39">
        <v>0</v>
      </c>
      <c r="AJ7" s="39">
        <v>0</v>
      </c>
      <c r="AK7" s="39">
        <v>0</v>
      </c>
      <c r="AL7" s="39">
        <v>0</v>
      </c>
      <c r="AM7" s="39">
        <v>0</v>
      </c>
      <c r="AN7" s="39">
        <v>0.23</v>
      </c>
      <c r="AO7" s="39">
        <v>0.03</v>
      </c>
      <c r="AP7" s="39">
        <v>0</v>
      </c>
      <c r="AQ7" s="39">
        <v>0</v>
      </c>
      <c r="AR7" s="39">
        <v>0</v>
      </c>
      <c r="AS7" s="39">
        <v>1.1499999999999999</v>
      </c>
      <c r="AT7" s="39">
        <v>283.72000000000003</v>
      </c>
      <c r="AU7" s="39">
        <v>281.76</v>
      </c>
      <c r="AV7" s="39">
        <v>309.60000000000002</v>
      </c>
      <c r="AW7" s="39">
        <v>236.94</v>
      </c>
      <c r="AX7" s="39">
        <v>354.85</v>
      </c>
      <c r="AY7" s="39">
        <v>349.04</v>
      </c>
      <c r="AZ7" s="39">
        <v>337.49</v>
      </c>
      <c r="BA7" s="39">
        <v>335.6</v>
      </c>
      <c r="BB7" s="39">
        <v>358.91</v>
      </c>
      <c r="BC7" s="39">
        <v>360.96</v>
      </c>
      <c r="BD7" s="39">
        <v>260.31</v>
      </c>
      <c r="BE7" s="39">
        <v>338.9</v>
      </c>
      <c r="BF7" s="39">
        <v>391.81</v>
      </c>
      <c r="BG7" s="39">
        <v>405.75</v>
      </c>
      <c r="BH7" s="39">
        <v>423.39</v>
      </c>
      <c r="BI7" s="39">
        <v>402.95</v>
      </c>
      <c r="BJ7" s="39">
        <v>254.54</v>
      </c>
      <c r="BK7" s="39">
        <v>265.92</v>
      </c>
      <c r="BL7" s="39">
        <v>258.26</v>
      </c>
      <c r="BM7" s="39">
        <v>247.27</v>
      </c>
      <c r="BN7" s="39">
        <v>239.18</v>
      </c>
      <c r="BO7" s="39">
        <v>275.67</v>
      </c>
      <c r="BP7" s="39">
        <v>108.91</v>
      </c>
      <c r="BQ7" s="39">
        <v>107.42</v>
      </c>
      <c r="BR7" s="39">
        <v>104.8</v>
      </c>
      <c r="BS7" s="39">
        <v>107.68</v>
      </c>
      <c r="BT7" s="39">
        <v>110.95</v>
      </c>
      <c r="BU7" s="39">
        <v>106.52</v>
      </c>
      <c r="BV7" s="39">
        <v>105.86</v>
      </c>
      <c r="BW7" s="39">
        <v>106.07</v>
      </c>
      <c r="BX7" s="39">
        <v>105.34</v>
      </c>
      <c r="BY7" s="39">
        <v>101.89</v>
      </c>
      <c r="BZ7" s="39">
        <v>100.05</v>
      </c>
      <c r="CA7" s="39">
        <v>102.48</v>
      </c>
      <c r="CB7" s="39">
        <v>104.11</v>
      </c>
      <c r="CC7" s="39">
        <v>106.95</v>
      </c>
      <c r="CD7" s="39">
        <v>104.14</v>
      </c>
      <c r="CE7" s="39">
        <v>100.72</v>
      </c>
      <c r="CF7" s="39">
        <v>155.80000000000001</v>
      </c>
      <c r="CG7" s="39">
        <v>158.58000000000001</v>
      </c>
      <c r="CH7" s="39">
        <v>159.22</v>
      </c>
      <c r="CI7" s="39">
        <v>159.6</v>
      </c>
      <c r="CJ7" s="39">
        <v>156.32</v>
      </c>
      <c r="CK7" s="39">
        <v>166.4</v>
      </c>
      <c r="CL7" s="39">
        <v>70.92</v>
      </c>
      <c r="CM7" s="39">
        <v>70.349999999999994</v>
      </c>
      <c r="CN7" s="39">
        <v>69.010000000000005</v>
      </c>
      <c r="CO7" s="39">
        <v>68.099999999999994</v>
      </c>
      <c r="CP7" s="39">
        <v>69.69</v>
      </c>
      <c r="CQ7" s="39">
        <v>62.1</v>
      </c>
      <c r="CR7" s="39">
        <v>62.38</v>
      </c>
      <c r="CS7" s="39">
        <v>62.83</v>
      </c>
      <c r="CT7" s="39">
        <v>62.05</v>
      </c>
      <c r="CU7" s="39">
        <v>63.23</v>
      </c>
      <c r="CV7" s="39">
        <v>60.69</v>
      </c>
      <c r="CW7" s="39">
        <v>93.54</v>
      </c>
      <c r="CX7" s="39">
        <v>93.19</v>
      </c>
      <c r="CY7" s="39">
        <v>93.73</v>
      </c>
      <c r="CZ7" s="39">
        <v>93.21</v>
      </c>
      <c r="DA7" s="39">
        <v>92.27</v>
      </c>
      <c r="DB7" s="39">
        <v>89.52</v>
      </c>
      <c r="DC7" s="39">
        <v>89.17</v>
      </c>
      <c r="DD7" s="39">
        <v>88.86</v>
      </c>
      <c r="DE7" s="39">
        <v>89.11</v>
      </c>
      <c r="DF7" s="39">
        <v>89.35</v>
      </c>
      <c r="DG7" s="39">
        <v>89.82</v>
      </c>
      <c r="DH7" s="39">
        <v>46.15</v>
      </c>
      <c r="DI7" s="39">
        <v>46.78</v>
      </c>
      <c r="DJ7" s="39">
        <v>47.45</v>
      </c>
      <c r="DK7" s="39">
        <v>48.35</v>
      </c>
      <c r="DL7" s="39">
        <v>48.91</v>
      </c>
      <c r="DM7" s="39">
        <v>46.58</v>
      </c>
      <c r="DN7" s="39">
        <v>46.99</v>
      </c>
      <c r="DO7" s="39">
        <v>47.89</v>
      </c>
      <c r="DP7" s="39">
        <v>48.69</v>
      </c>
      <c r="DQ7" s="39">
        <v>49.62</v>
      </c>
      <c r="DR7" s="39">
        <v>50.19</v>
      </c>
      <c r="DS7" s="39">
        <v>20.37</v>
      </c>
      <c r="DT7" s="39">
        <v>20.2</v>
      </c>
      <c r="DU7" s="39">
        <v>21.22</v>
      </c>
      <c r="DV7" s="39">
        <v>23.89</v>
      </c>
      <c r="DW7" s="39">
        <v>25.14</v>
      </c>
      <c r="DX7" s="39">
        <v>14.45</v>
      </c>
      <c r="DY7" s="39">
        <v>15.83</v>
      </c>
      <c r="DZ7" s="39">
        <v>16.899999999999999</v>
      </c>
      <c r="EA7" s="39">
        <v>18.260000000000002</v>
      </c>
      <c r="EB7" s="39">
        <v>19.510000000000002</v>
      </c>
      <c r="EC7" s="39">
        <v>20.63</v>
      </c>
      <c r="ED7" s="39">
        <v>1.28</v>
      </c>
      <c r="EE7" s="39">
        <v>1.61</v>
      </c>
      <c r="EF7" s="39">
        <v>1.65</v>
      </c>
      <c r="EG7" s="39">
        <v>0.74</v>
      </c>
      <c r="EH7" s="39">
        <v>0.47</v>
      </c>
      <c r="EI7" s="39">
        <v>0.74</v>
      </c>
      <c r="EJ7" s="39">
        <v>0.74</v>
      </c>
      <c r="EK7" s="39">
        <v>0.72</v>
      </c>
      <c r="EL7" s="39">
        <v>0.66</v>
      </c>
      <c r="EM7" s="39">
        <v>0.67</v>
      </c>
      <c r="EN7" s="39">
        <v>0.69</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2">
      <c r="B11">
        <v>4</v>
      </c>
      <c r="C11">
        <v>3</v>
      </c>
      <c r="D11">
        <v>2</v>
      </c>
      <c r="E11">
        <v>1</v>
      </c>
      <c r="F11">
        <v>0</v>
      </c>
      <c r="G11" t="s">
        <v>105</v>
      </c>
    </row>
    <row r="12" spans="1:144" x14ac:dyDescent="0.2">
      <c r="B12">
        <v>1</v>
      </c>
      <c r="C12">
        <v>1</v>
      </c>
      <c r="D12">
        <v>1</v>
      </c>
      <c r="E12">
        <v>1</v>
      </c>
      <c r="F12">
        <v>2</v>
      </c>
      <c r="G12" t="s">
        <v>106</v>
      </c>
    </row>
    <row r="13" spans="1:144" x14ac:dyDescent="0.2">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2022-01-31T23:37:13Z</cp:lastPrinted>
  <dcterms:created xsi:type="dcterms:W3CDTF">2021-12-03T06:56:39Z</dcterms:created>
  <dcterms:modified xsi:type="dcterms:W3CDTF">2022-02-01T01:56:10Z</dcterms:modified>
  <cp:category/>
</cp:coreProperties>
</file>