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3 （福岡）\03公営企業\07経営比較分析表\R2分   (R3文書に保存)\20220105公営企業に係る経営比較分析表（令和２年度決算）の分析等について\05団体回答\06西条市\"/>
    </mc:Choice>
  </mc:AlternateContent>
  <workbookProtection workbookAlgorithmName="SHA-512" workbookHashValue="eI8eQjiG2+070tHaxOiFwUKQ8dXp5OIO/ZR2w/E3EJhyXs6fhdWuQvL2IX6QLldKRrDhMvwTEfHB3/rGe9k7xw==" workbookSaltValue="XD9Bw9pKymc49Q3s+BJtl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<sst xmlns="http://schemas.openxmlformats.org/spreadsheetml/2006/main" count="319" uniqueCount="116">
  <si>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</si>
  <si>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</si>
  <si>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</si>
  <si>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</si>
  <si>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</si>
  <si>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</si>
  <si>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</si>
  <si>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</si>
  <si>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</si>
  <si>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</si>
  <si>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</si>
  <si>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</si>
  <si>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</si>
  <si>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</si>
  <si>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</si>
  <si>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</si>
  <si>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</si>
  <si>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</si>
  <si>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</si>
  <si>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</si>
  <si>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</si>
  <si>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</si>
  <si>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</si>
  <si>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</si>
  <si>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</si>
  <si>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</si>
  <si>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</si>
  <si>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</si>
  <si>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</si>
  <si>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</si>
  <si>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</si>
  <si>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</si>
  <si>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</si>
  <si>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</si>
  <si>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</si>
  <si>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</si>
  <si>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</si>
  <si>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</si>
  <si>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</si>
  <si>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</si>
  <si>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</si>
  <si>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</si>
  <si>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</si>
  <si>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</si>
  <si>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</si>
  <si>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</si>
  <si>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</si>
  <si>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</si>
  <si>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</si>
  <si>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</si>
  <si>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</si>
  <si>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</si>
  <si>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</si>
  <si>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</si>
  <si>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</si>
  <si>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</si>
  <si>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</si>
  <si>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</si>
  <si>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</si>
  <si>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</si>
  <si>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</si>
  <si>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</si>
  <si>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</si>
  <si>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</si>
  <si>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</si>
  <si>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</si>
  <si>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</si>
  <si>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</si>
  <si>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</si>
  <si>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</si>
  <si>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</si>
  <si>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</si>
  <si>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</si>
  <si>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</si>
  <si>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</si>
  <si>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</si>
  <si>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</si>
  <si>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</si>
  <si>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</si>
  <si>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</si>
  <si>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</si>
  <si>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</si>
  <si>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</si>
  <si>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</si>
  <si>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</si>
  <si>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</si>
  <si>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</si>
  <si>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</si>
  <si>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</si>
  <si>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</si>
  <si>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</si>
  <si>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</si>
  <si>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</si>
  <si>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</si>
  <si>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</si>
  <si>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</si>
  <si>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西条市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</si>
  <si>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</si>
  <si>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</si>
  <si>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</si>
  <si>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</si>
  <si>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</si>
  <si>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</si>
  <si>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</si>
  <si>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</si>
  <si>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</si>
  <si>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</si>
  <si>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</si>
  <si>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</si>
  <si>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</si>
  <si>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</si>
  <si>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</si>
  <si>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</si>
  <si>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令和2年度に公営企業会計に移行し、初めてとなる決算において、「①経常収支比率」は102.12%となっている。しかし、現行の使用料で賄えている経費は維持管理費と僅かな企業債利息のみであり、企業債利息の大半は、一般会計からの繰入金に頼らざるを得ない状況である。これを表しているのが「⑤経費回収率」であり、経費回収率は類似団体の平均値94.97％を大きく下回る48.67％となっている。これは使用料で回収すべき経費を賄えていない状況であることを示している。よって、経費回収率100％に近付けるよう使用料の見直し及び汚水処理費の削減が必要である。
　「③流動比率」については、流動負債となる次年度の企業債元金償還額が多額であるため、流動比率は類似団体と比べ低くなっている。
　「④企業債残高対事業規模比率」については、工事等の財源として借入を行った企業債の残高が多額であることから、類似団体と比べ高くなっている。
　「⑥汚水処理原価」は類似団体の平均値に比べ低い数値となっている。
　「⑦施設利用率」及び「⑧水洗化率」については、類似団体の平均値より高い数値となっているが、さらなる向上に向けて取り組んでいく。</t>
    <rPh sb="59" eb="61">
      <t>ゲンコウ</t>
    </rPh>
    <rPh sb="62" eb="65">
      <t>シヨウリョウ</t>
    </rPh>
    <rPh sb="66" eb="67">
      <t>マカナ</t>
    </rPh>
    <rPh sb="71" eb="73">
      <t>ケイヒ</t>
    </rPh>
    <rPh sb="74" eb="79">
      <t>イジカンリヒ</t>
    </rPh>
    <rPh sb="80" eb="81">
      <t>ワズ</t>
    </rPh>
    <rPh sb="83" eb="88">
      <t>キギョウサイリソク</t>
    </rPh>
    <rPh sb="94" eb="99">
      <t>キギョウサイリソク</t>
    </rPh>
    <rPh sb="100" eb="102">
      <t>タイハン</t>
    </rPh>
    <rPh sb="104" eb="108">
      <t>イッパンカイケイ</t>
    </rPh>
    <rPh sb="111" eb="114">
      <t>クリイ</t>
    </rPh>
    <rPh sb="115" eb="116">
      <t>タヨ</t>
    </rPh>
    <rPh sb="120" eb="121">
      <t>エ</t>
    </rPh>
    <rPh sb="123" eb="125">
      <t>ジョウキョウ</t>
    </rPh>
    <rPh sb="132" eb="133">
      <t>アラワ</t>
    </rPh>
    <rPh sb="151" eb="156">
      <t>ケイヒカイシュウリツ</t>
    </rPh>
    <rPh sb="157" eb="161">
      <t>ルイジダンタイ</t>
    </rPh>
    <rPh sb="162" eb="165">
      <t>ヘイキンチ</t>
    </rPh>
    <rPh sb="172" eb="173">
      <t>オオ</t>
    </rPh>
    <rPh sb="175" eb="177">
      <t>シタマワ</t>
    </rPh>
    <rPh sb="194" eb="197">
      <t>シヨウリョウ</t>
    </rPh>
    <rPh sb="198" eb="200">
      <t>カイシュウ</t>
    </rPh>
    <rPh sb="203" eb="205">
      <t>ケイヒ</t>
    </rPh>
    <rPh sb="206" eb="207">
      <t>マカナ</t>
    </rPh>
    <rPh sb="212" eb="214">
      <t>ジョウキョウ</t>
    </rPh>
    <rPh sb="220" eb="221">
      <t>シメ</t>
    </rPh>
    <rPh sb="230" eb="235">
      <t>ケイヒカイシュウリツ</t>
    </rPh>
    <rPh sb="240" eb="242">
      <t>チカヅ</t>
    </rPh>
    <rPh sb="246" eb="249">
      <t>シヨウリョウ</t>
    </rPh>
    <rPh sb="250" eb="252">
      <t>ミナオ</t>
    </rPh>
    <rPh sb="253" eb="254">
      <t>オヨ</t>
    </rPh>
    <rPh sb="255" eb="260">
      <t>オスイショリヒ</t>
    </rPh>
    <rPh sb="261" eb="263">
      <t>サクゲン</t>
    </rPh>
    <rPh sb="264" eb="266">
      <t>ヒツヨウ</t>
    </rPh>
    <rPh sb="274" eb="276">
      <t>リュウドウ</t>
    </rPh>
    <rPh sb="276" eb="278">
      <t>ヒリツ</t>
    </rPh>
    <rPh sb="285" eb="289">
      <t>リュウドウフサイ</t>
    </rPh>
    <rPh sb="292" eb="295">
      <t>ジネンド</t>
    </rPh>
    <rPh sb="296" eb="299">
      <t>キギョウサイ</t>
    </rPh>
    <rPh sb="299" eb="304">
      <t>ガンキンショウカンガク</t>
    </rPh>
    <rPh sb="305" eb="307">
      <t>タガク</t>
    </rPh>
    <rPh sb="313" eb="317">
      <t>リュウドウヒリツ</t>
    </rPh>
    <rPh sb="318" eb="322">
      <t>ルイジダンタイ</t>
    </rPh>
    <rPh sb="323" eb="324">
      <t>クラ</t>
    </rPh>
    <rPh sb="325" eb="326">
      <t>ヒク</t>
    </rPh>
    <rPh sb="337" eb="342">
      <t>キギョウサイザンダカ</t>
    </rPh>
    <rPh sb="342" eb="347">
      <t>タイジギョウキボ</t>
    </rPh>
    <rPh sb="347" eb="349">
      <t>ヒリツ</t>
    </rPh>
    <rPh sb="356" eb="359">
      <t>コウジトウ</t>
    </rPh>
    <rPh sb="360" eb="362">
      <t>ザイゲン</t>
    </rPh>
    <rPh sb="365" eb="367">
      <t>カリイレ</t>
    </rPh>
    <rPh sb="368" eb="369">
      <t>オコナ</t>
    </rPh>
    <rPh sb="371" eb="374">
      <t>キギョウサイ</t>
    </rPh>
    <rPh sb="375" eb="377">
      <t>ザンダカ</t>
    </rPh>
    <rPh sb="378" eb="380">
      <t>タガク</t>
    </rPh>
    <rPh sb="388" eb="392">
      <t>ルイジダンタイ</t>
    </rPh>
    <rPh sb="393" eb="394">
      <t>クラ</t>
    </rPh>
    <rPh sb="395" eb="396">
      <t>タカ</t>
    </rPh>
    <rPh sb="407" eb="411">
      <t>オスイショリ</t>
    </rPh>
    <rPh sb="411" eb="413">
      <t>ゲンカ</t>
    </rPh>
    <rPh sb="415" eb="419">
      <t>ルイジダンタイ</t>
    </rPh>
    <rPh sb="420" eb="423">
      <t>ヘイキンチ</t>
    </rPh>
    <rPh sb="424" eb="425">
      <t>クラ</t>
    </rPh>
    <rPh sb="426" eb="427">
      <t>ヒク</t>
    </rPh>
    <rPh sb="428" eb="430">
      <t>スウチ</t>
    </rPh>
    <rPh sb="441" eb="446">
      <t>シセツリヨウリツ</t>
    </rPh>
    <rPh sb="447" eb="448">
      <t>オヨ</t>
    </rPh>
    <rPh sb="451" eb="454">
      <t>スイセンカ</t>
    </rPh>
    <rPh sb="454" eb="455">
      <t>リツ</t>
    </rPh>
    <rPh sb="462" eb="466">
      <t>ルイジダンタイ</t>
    </rPh>
    <rPh sb="467" eb="470">
      <t>ヘイキンチ</t>
    </rPh>
    <rPh sb="472" eb="473">
      <t>タカ</t>
    </rPh>
    <rPh sb="474" eb="476">
      <t>スウチ</t>
    </rPh>
    <rPh sb="488" eb="490">
      <t>コウジョウ</t>
    </rPh>
    <rPh sb="491" eb="492">
      <t>ム</t>
    </rPh>
    <rPh sb="494" eb="495">
      <t>ト</t>
    </rPh>
    <rPh sb="496" eb="497">
      <t>ク</t>
    </rPh>
    <phoneticPr fontId="4"/>
  </si>
  <si>
    <t>　西条市の下水道事業は、経費回収率が48.67％と非常に低く、使用料で賄うべき経費を約半分しか使用料で賄えていない状況である。そのため、経費回収率100％に近付けるよう使用料の見直しや維持管理費などの経費の削減に努めていく必要がある。
　老朽化対策については、ストックマネジメント計画に基づく管渠の点検調査や改築工事を実施している。整備や管理に係る費用についても、費用対効果を検証しながら、平準化を図りつつ計画的かつ効率的な維持修繕・改築更新に取り組む必要がある。
　これらを踏まえ、持続可能な下水道事業を目指し、経営改善に努めていく。</t>
    <rPh sb="1" eb="4">
      <t>サイジョウシ</t>
    </rPh>
    <rPh sb="5" eb="10">
      <t>ゲスイドウジギョウ</t>
    </rPh>
    <rPh sb="12" eb="17">
      <t>ケイヒカイシュウリツ</t>
    </rPh>
    <rPh sb="25" eb="27">
      <t>ヒジョウ</t>
    </rPh>
    <rPh sb="28" eb="29">
      <t>ヒク</t>
    </rPh>
    <rPh sb="31" eb="34">
      <t>シヨウリョウ</t>
    </rPh>
    <rPh sb="35" eb="36">
      <t>マカナ</t>
    </rPh>
    <rPh sb="39" eb="41">
      <t>ケイヒ</t>
    </rPh>
    <rPh sb="42" eb="45">
      <t>ヤクハンブン</t>
    </rPh>
    <rPh sb="51" eb="52">
      <t>マカナ</t>
    </rPh>
    <rPh sb="57" eb="59">
      <t>ジョウキョウ</t>
    </rPh>
    <rPh sb="68" eb="73">
      <t>ケイヒカイシュウリツ</t>
    </rPh>
    <rPh sb="78" eb="80">
      <t>チカヅ</t>
    </rPh>
    <rPh sb="84" eb="87">
      <t>シヨウリョウ</t>
    </rPh>
    <rPh sb="88" eb="90">
      <t>ミナオ</t>
    </rPh>
    <rPh sb="92" eb="97">
      <t>イジカンリヒ</t>
    </rPh>
    <rPh sb="100" eb="102">
      <t>ケイヒ</t>
    </rPh>
    <rPh sb="103" eb="105">
      <t>サクゲン</t>
    </rPh>
    <rPh sb="106" eb="107">
      <t>ツト</t>
    </rPh>
    <rPh sb="111" eb="113">
      <t>ヒツヨウ</t>
    </rPh>
    <rPh sb="238" eb="239">
      <t>フ</t>
    </rPh>
    <rPh sb="242" eb="246">
      <t>ジゾクカノウ</t>
    </rPh>
    <rPh sb="250" eb="252">
      <t>ジギョウ</t>
    </rPh>
    <rPh sb="253" eb="255">
      <t>メザ</t>
    </rPh>
    <rPh sb="257" eb="261">
      <t>ケイエイカイゼン</t>
    </rPh>
    <rPh sb="262" eb="263">
      <t>ツト</t>
    </rPh>
    <phoneticPr fontId="4"/>
  </si>
  <si>
    <t>　企業会計移行初年度は、減価償却累計額が0から始まっているため、「①有形固定資産減価償却率」は類似団体の平均値23.79％に比べて4.23％と低い値になっている。
　「②管渠老朽化率」及び「③管渠改善率」については0であるが、建設後40年以上経過している管渠もあり、今後においては緊急を要する修繕等が発生する可能性がある。それを回避するため、ストックマネジメント計画に基づく管渠の点検調査や改築工事を実施している。また、供用開始から36年が経過した西条浄化センターにおいても、ストックマネジメント計画に基づき、順次改築工事を実施している。
　管渠について、今後、標準耐用年数に達し改築更新時期を迎える管渠が増加すると見込まれるため、施設の回復・予防保全のための修繕を実施するとともに、事業費の平準化を図り、計画的かつ効率的な維持修繕・改築更新に取り組む必要がある。</t>
    <rPh sb="12" eb="19">
      <t>ゲンカショウキャクルイケイガク</t>
    </rPh>
    <rPh sb="23" eb="24">
      <t>ハジ</t>
    </rPh>
    <rPh sb="34" eb="40">
      <t>ユウケイコテイシサン</t>
    </rPh>
    <rPh sb="40" eb="44">
      <t>ゲンカショウキャク</t>
    </rPh>
    <rPh sb="44" eb="45">
      <t>リツ</t>
    </rPh>
    <rPh sb="47" eb="51">
      <t>ルイジダンタイ</t>
    </rPh>
    <rPh sb="52" eb="55">
      <t>ヘイキンチ</t>
    </rPh>
    <rPh sb="62" eb="63">
      <t>クラ</t>
    </rPh>
    <rPh sb="71" eb="72">
      <t>ヒク</t>
    </rPh>
    <rPh sb="73" eb="74">
      <t>アタイ</t>
    </rPh>
    <rPh sb="85" eb="87">
      <t>カンキョ</t>
    </rPh>
    <rPh sb="87" eb="90">
      <t>ロウキュウカ</t>
    </rPh>
    <rPh sb="90" eb="91">
      <t>リツ</t>
    </rPh>
    <rPh sb="92" eb="93">
      <t>オヨ</t>
    </rPh>
    <rPh sb="96" eb="98">
      <t>カンキョ</t>
    </rPh>
    <rPh sb="98" eb="101">
      <t>カイゼンリツ</t>
    </rPh>
    <rPh sb="113" eb="115">
      <t>ケンセツ</t>
    </rPh>
    <rPh sb="115" eb="116">
      <t>ゴ</t>
    </rPh>
    <rPh sb="118" eb="121">
      <t>ネンイジョウ</t>
    </rPh>
    <rPh sb="121" eb="123">
      <t>ケイカ</t>
    </rPh>
    <rPh sb="127" eb="129">
      <t>カンキョ</t>
    </rPh>
    <rPh sb="133" eb="135">
      <t>コンゴ</t>
    </rPh>
    <rPh sb="140" eb="142">
      <t>キンキュウ</t>
    </rPh>
    <rPh sb="143" eb="144">
      <t>ヨウ</t>
    </rPh>
    <rPh sb="146" eb="148">
      <t>シュウゼン</t>
    </rPh>
    <rPh sb="148" eb="149">
      <t>トウ</t>
    </rPh>
    <rPh sb="150" eb="152">
      <t>ハッセイ</t>
    </rPh>
    <rPh sb="154" eb="157">
      <t>カノウセイ</t>
    </rPh>
    <rPh sb="164" eb="166">
      <t>カイヒ</t>
    </rPh>
    <rPh sb="181" eb="183">
      <t>ケイカク</t>
    </rPh>
    <rPh sb="184" eb="185">
      <t>モト</t>
    </rPh>
    <rPh sb="187" eb="189">
      <t>カンキョ</t>
    </rPh>
    <rPh sb="190" eb="192">
      <t>テンケン</t>
    </rPh>
    <rPh sb="192" eb="194">
      <t>チョウサ</t>
    </rPh>
    <rPh sb="195" eb="197">
      <t>カイチク</t>
    </rPh>
    <rPh sb="197" eb="199">
      <t>コウジ</t>
    </rPh>
    <rPh sb="200" eb="202">
      <t>ジッシ</t>
    </rPh>
    <rPh sb="210" eb="212">
      <t>キョウヨウ</t>
    </rPh>
    <rPh sb="212" eb="214">
      <t>カイシ</t>
    </rPh>
    <rPh sb="218" eb="219">
      <t>ネン</t>
    </rPh>
    <rPh sb="220" eb="222">
      <t>ケイカ</t>
    </rPh>
    <rPh sb="224" eb="226">
      <t>サイジョウ</t>
    </rPh>
    <rPh sb="226" eb="228">
      <t>ジョウカ</t>
    </rPh>
    <rPh sb="248" eb="250">
      <t>ケイカク</t>
    </rPh>
    <rPh sb="251" eb="252">
      <t>モト</t>
    </rPh>
    <rPh sb="255" eb="257">
      <t>ジュンジ</t>
    </rPh>
    <rPh sb="257" eb="259">
      <t>カイチク</t>
    </rPh>
    <rPh sb="259" eb="261">
      <t>コウジ</t>
    </rPh>
    <rPh sb="262" eb="264">
      <t>ジッシ</t>
    </rPh>
    <rPh sb="271" eb="273">
      <t>カンキョ</t>
    </rPh>
    <rPh sb="278" eb="280">
      <t>コンゴ</t>
    </rPh>
    <rPh sb="281" eb="283">
      <t>ヒョウジュン</t>
    </rPh>
    <rPh sb="283" eb="285">
      <t>タイヨウ</t>
    </rPh>
    <rPh sb="285" eb="287">
      <t>ネンスウ</t>
    </rPh>
    <rPh sb="288" eb="289">
      <t>タッ</t>
    </rPh>
    <rPh sb="290" eb="292">
      <t>カイチク</t>
    </rPh>
    <rPh sb="292" eb="294">
      <t>コウシン</t>
    </rPh>
    <rPh sb="294" eb="296">
      <t>ジキ</t>
    </rPh>
    <rPh sb="297" eb="298">
      <t>ムカ</t>
    </rPh>
    <rPh sb="300" eb="302">
      <t>カンキョ</t>
    </rPh>
    <rPh sb="303" eb="305">
      <t>ゾウカ</t>
    </rPh>
    <rPh sb="308" eb="310">
      <t>ミコ</t>
    </rPh>
    <rPh sb="316" eb="318">
      <t>シセツ</t>
    </rPh>
    <rPh sb="319" eb="321">
      <t>カイフク</t>
    </rPh>
    <rPh sb="322" eb="324">
      <t>ヨボウ</t>
    </rPh>
    <rPh sb="324" eb="326">
      <t>ホゼン</t>
    </rPh>
    <rPh sb="330" eb="332">
      <t>シュウゼン</t>
    </rPh>
    <rPh sb="333" eb="335">
      <t>ジッシ</t>
    </rPh>
    <rPh sb="342" eb="345">
      <t>ジギョウヒ</t>
    </rPh>
    <rPh sb="346" eb="349">
      <t>ヘイジュンカ</t>
    </rPh>
    <rPh sb="350" eb="351">
      <t>ハカ</t>
    </rPh>
    <rPh sb="353" eb="356">
      <t>ケイカクテキ</t>
    </rPh>
    <rPh sb="358" eb="361">
      <t>コウリツテキ</t>
    </rPh>
    <rPh sb="362" eb="364">
      <t>イジ</t>
    </rPh>
    <rPh sb="364" eb="366">
      <t>シュウゼン</t>
    </rPh>
    <rPh sb="367" eb="369">
      <t>カイチク</t>
    </rPh>
    <rPh sb="369" eb="371">
      <t>コウシン</t>
    </rPh>
    <rPh sb="372" eb="373">
      <t>ト</t>
    </rPh>
    <rPh sb="374" eb="375">
      <t>ク</t>
    </rPh>
    <rPh sb="376" eb="37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</si>
</sst>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5FC-4FE8-BA7F-C5B087AFF54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95FC-4FE8-BA7F-C5B087AFF54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77.38</c:v>
                </c:pt>
              </c:numCache>
            </c:numRef>
          </c:val>
          <c:extLst>
            <c:ext xmlns:c16="http://schemas.microsoft.com/office/drawing/2014/chart" uri="{C3380CC4-5D6E-409C-BE32-E72D297353CC}">
              <c16:uniqueId val="{00000000-062C-4177-B1CF-1E6F7A06E75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65.28</c:v>
                </c:pt>
              </c:numCache>
            </c:numRef>
          </c:val>
          <c:smooth val="0"/>
          <c:extLst>
            <c:ext xmlns:c16="http://schemas.microsoft.com/office/drawing/2014/chart" uri="{C3380CC4-5D6E-409C-BE32-E72D297353CC}">
              <c16:uniqueId val="{00000001-062C-4177-B1CF-1E6F7A06E75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94.2</c:v>
                </c:pt>
              </c:numCache>
            </c:numRef>
          </c:val>
          <c:extLst>
            <c:ext xmlns:c16="http://schemas.microsoft.com/office/drawing/2014/chart" uri="{C3380CC4-5D6E-409C-BE32-E72D297353CC}">
              <c16:uniqueId val="{00000000-BFB8-4E3A-8718-6382F1E6682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92.72</c:v>
                </c:pt>
              </c:numCache>
            </c:numRef>
          </c:val>
          <c:smooth val="0"/>
          <c:extLst>
            <c:ext xmlns:c16="http://schemas.microsoft.com/office/drawing/2014/chart" uri="{C3380CC4-5D6E-409C-BE32-E72D297353CC}">
              <c16:uniqueId val="{00000001-BFB8-4E3A-8718-6382F1E6682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102.12</c:v>
                </c:pt>
              </c:numCache>
            </c:numRef>
          </c:val>
          <c:extLst>
            <c:ext xmlns:c16="http://schemas.microsoft.com/office/drawing/2014/chart" uri="{C3380CC4-5D6E-409C-BE32-E72D297353CC}">
              <c16:uniqueId val="{00000000-6701-4D1A-B5CE-4B1CFF66298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107.85</c:v>
                </c:pt>
              </c:numCache>
            </c:numRef>
          </c:val>
          <c:smooth val="0"/>
          <c:extLst>
            <c:ext xmlns:c16="http://schemas.microsoft.com/office/drawing/2014/chart" uri="{C3380CC4-5D6E-409C-BE32-E72D297353CC}">
              <c16:uniqueId val="{00000001-6701-4D1A-B5CE-4B1CFF66298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4.2300000000000004</c:v>
                </c:pt>
              </c:numCache>
            </c:numRef>
          </c:val>
          <c:extLst>
            <c:ext xmlns:c16="http://schemas.microsoft.com/office/drawing/2014/chart" uri="{C3380CC4-5D6E-409C-BE32-E72D297353CC}">
              <c16:uniqueId val="{00000000-1A4C-414D-951B-CCD5AA7B326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23.79</c:v>
                </c:pt>
              </c:numCache>
            </c:numRef>
          </c:val>
          <c:smooth val="0"/>
          <c:extLst>
            <c:ext xmlns:c16="http://schemas.microsoft.com/office/drawing/2014/chart" uri="{C3380CC4-5D6E-409C-BE32-E72D297353CC}">
              <c16:uniqueId val="{00000001-1A4C-414D-951B-CCD5AA7B326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3AF-4629-95AE-79F5779285B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1.22</c:v>
                </c:pt>
              </c:numCache>
            </c:numRef>
          </c:val>
          <c:smooth val="0"/>
          <c:extLst>
            <c:ext xmlns:c16="http://schemas.microsoft.com/office/drawing/2014/chart" uri="{C3380CC4-5D6E-409C-BE32-E72D297353CC}">
              <c16:uniqueId val="{00000001-A3AF-4629-95AE-79F5779285B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17.95</c:v>
                </c:pt>
              </c:numCache>
            </c:numRef>
          </c:val>
          <c:extLst>
            <c:ext xmlns:c16="http://schemas.microsoft.com/office/drawing/2014/chart" uri="{C3380CC4-5D6E-409C-BE32-E72D297353CC}">
              <c16:uniqueId val="{00000000-015F-4C2D-BDCD-AD47E2A13C6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4.72</c:v>
                </c:pt>
              </c:numCache>
            </c:numRef>
          </c:val>
          <c:smooth val="0"/>
          <c:extLst>
            <c:ext xmlns:c16="http://schemas.microsoft.com/office/drawing/2014/chart" uri="{C3380CC4-5D6E-409C-BE32-E72D297353CC}">
              <c16:uniqueId val="{00000001-015F-4C2D-BDCD-AD47E2A13C6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19.61</c:v>
                </c:pt>
              </c:numCache>
            </c:numRef>
          </c:val>
          <c:extLst>
            <c:ext xmlns:c16="http://schemas.microsoft.com/office/drawing/2014/chart" uri="{C3380CC4-5D6E-409C-BE32-E72D297353CC}">
              <c16:uniqueId val="{00000000-20C7-4580-A89D-74FA5B0D928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67.930000000000007</c:v>
                </c:pt>
              </c:numCache>
            </c:numRef>
          </c:val>
          <c:smooth val="0"/>
          <c:extLst>
            <c:ext xmlns:c16="http://schemas.microsoft.com/office/drawing/2014/chart" uri="{C3380CC4-5D6E-409C-BE32-E72D297353CC}">
              <c16:uniqueId val="{00000001-20C7-4580-A89D-74FA5B0D928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2877.56</c:v>
                </c:pt>
              </c:numCache>
            </c:numRef>
          </c:val>
          <c:extLst>
            <c:ext xmlns:c16="http://schemas.microsoft.com/office/drawing/2014/chart" uri="{C3380CC4-5D6E-409C-BE32-E72D297353CC}">
              <c16:uniqueId val="{00000000-4AA4-4CDD-A41C-8D5670F93F5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857.88</c:v>
                </c:pt>
              </c:numCache>
            </c:numRef>
          </c:val>
          <c:smooth val="0"/>
          <c:extLst>
            <c:ext xmlns:c16="http://schemas.microsoft.com/office/drawing/2014/chart" uri="{C3380CC4-5D6E-409C-BE32-E72D297353CC}">
              <c16:uniqueId val="{00000001-4AA4-4CDD-A41C-8D5670F93F5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48.67</c:v>
                </c:pt>
              </c:numCache>
            </c:numRef>
          </c:val>
          <c:extLst>
            <c:ext xmlns:c16="http://schemas.microsoft.com/office/drawing/2014/chart" uri="{C3380CC4-5D6E-409C-BE32-E72D297353CC}">
              <c16:uniqueId val="{00000000-B0CD-4414-BC93-675023B16D4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94.97</c:v>
                </c:pt>
              </c:numCache>
            </c:numRef>
          </c:val>
          <c:smooth val="0"/>
          <c:extLst>
            <c:ext xmlns:c16="http://schemas.microsoft.com/office/drawing/2014/chart" uri="{C3380CC4-5D6E-409C-BE32-E72D297353CC}">
              <c16:uniqueId val="{00000001-B0CD-4414-BC93-675023B16D4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154.06</c:v>
                </c:pt>
              </c:numCache>
            </c:numRef>
          </c:val>
          <c:extLst>
            <c:ext xmlns:c16="http://schemas.microsoft.com/office/drawing/2014/chart" uri="{C3380CC4-5D6E-409C-BE32-E72D297353CC}">
              <c16:uniqueId val="{00000000-AA70-4CA9-B596-0695BACAA5D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159.49</c:v>
                </c:pt>
              </c:numCache>
            </c:numRef>
          </c:val>
          <c:smooth val="0"/>
          <c:extLst>
            <c:ext xmlns:c16="http://schemas.microsoft.com/office/drawing/2014/chart" uri="{C3380CC4-5D6E-409C-BE32-E72D297353CC}">
              <c16:uniqueId val="{00000001-AA70-4CA9-B596-0695BACAA5D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7" zoomScale="70" zoomScaleNormal="70" workbookViewId="0">
      <selection activeCell="AD9" sqref="AD9:AJ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愛媛県　西条市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Bd1</v>
      </c>
      <c r="X8" s="78"/>
      <c r="Y8" s="78"/>
      <c r="Z8" s="78"/>
      <c r="AA8" s="78"/>
      <c r="AB8" s="78"/>
      <c r="AC8" s="78"/>
      <c r="AD8" s="79" t="str">
        <f>データ!$M$6</f>
        <v>非設置</v>
      </c>
      <c r="AE8" s="79"/>
      <c r="AF8" s="79"/>
      <c r="AG8" s="79"/>
      <c r="AH8" s="79"/>
      <c r="AI8" s="79"/>
      <c r="AJ8" s="79"/>
      <c r="AK8" s="3"/>
      <c r="AL8" s="75">
        <f>データ!S6</f>
        <v>108025</v>
      </c>
      <c r="AM8" s="75"/>
      <c r="AN8" s="75"/>
      <c r="AO8" s="75"/>
      <c r="AP8" s="75"/>
      <c r="AQ8" s="75"/>
      <c r="AR8" s="75"/>
      <c r="AS8" s="75"/>
      <c r="AT8" s="74">
        <f>データ!T6</f>
        <v>510.04</v>
      </c>
      <c r="AU8" s="74"/>
      <c r="AV8" s="74"/>
      <c r="AW8" s="74"/>
      <c r="AX8" s="74"/>
      <c r="AY8" s="74"/>
      <c r="AZ8" s="74"/>
      <c r="BA8" s="74"/>
      <c r="BB8" s="74">
        <f>データ!U6</f>
        <v>211.8</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50.9</v>
      </c>
      <c r="J10" s="74"/>
      <c r="K10" s="74"/>
      <c r="L10" s="74"/>
      <c r="M10" s="74"/>
      <c r="N10" s="74"/>
      <c r="O10" s="74"/>
      <c r="P10" s="74">
        <f>データ!P6</f>
        <v>59.88</v>
      </c>
      <c r="Q10" s="74"/>
      <c r="R10" s="74"/>
      <c r="S10" s="74"/>
      <c r="T10" s="74"/>
      <c r="U10" s="74"/>
      <c r="V10" s="74"/>
      <c r="W10" s="74">
        <f>データ!Q6</f>
        <v>70.36</v>
      </c>
      <c r="X10" s="74"/>
      <c r="Y10" s="74"/>
      <c r="Z10" s="74"/>
      <c r="AA10" s="74"/>
      <c r="AB10" s="74"/>
      <c r="AC10" s="74"/>
      <c r="AD10" s="75">
        <f>データ!R6</f>
        <v>1450</v>
      </c>
      <c r="AE10" s="75"/>
      <c r="AF10" s="75"/>
      <c r="AG10" s="75"/>
      <c r="AH10" s="75"/>
      <c r="AI10" s="75"/>
      <c r="AJ10" s="75"/>
      <c r="AK10" s="2"/>
      <c r="AL10" s="75">
        <f>データ!V6</f>
        <v>64372</v>
      </c>
      <c r="AM10" s="75"/>
      <c r="AN10" s="75"/>
      <c r="AO10" s="75"/>
      <c r="AP10" s="75"/>
      <c r="AQ10" s="75"/>
      <c r="AR10" s="75"/>
      <c r="AS10" s="75"/>
      <c r="AT10" s="74">
        <f>データ!W6</f>
        <v>18.23</v>
      </c>
      <c r="AU10" s="74"/>
      <c r="AV10" s="74"/>
      <c r="AW10" s="74"/>
      <c r="AX10" s="74"/>
      <c r="AY10" s="74"/>
      <c r="AZ10" s="74"/>
      <c r="BA10" s="74"/>
      <c r="BB10" s="74">
        <f>データ!X6</f>
        <v>3531.1</v>
      </c>
      <c r="BC10" s="74"/>
      <c r="BD10" s="74"/>
      <c r="BE10" s="74"/>
      <c r="BF10" s="74"/>
      <c r="BG10" s="74"/>
      <c r="BH10" s="74"/>
      <c r="BI10" s="74"/>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113</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1"/>
      <c r="BM44" s="62"/>
      <c r="BN44" s="62"/>
      <c r="BO44" s="62"/>
      <c r="BP44" s="62"/>
      <c r="BQ44" s="62"/>
      <c r="BR44" s="62"/>
      <c r="BS44" s="62"/>
      <c r="BT44" s="62"/>
      <c r="BU44" s="62"/>
      <c r="BV44" s="62"/>
      <c r="BW44" s="62"/>
      <c r="BX44" s="62"/>
      <c r="BY44" s="62"/>
      <c r="BZ44" s="6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114</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Fgh6Tx1U2bQBASw/ZLzgFJsolZGvXI31VEnJ1nj8xQWZQCl10pqJ2MtZrxKSmdji9VOEyNfUaCUcSuYufRezAQ==" saltValue="Ftpe0gtwIeMBnsFe0wqw/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382060</v>
      </c>
      <c r="D6" s="33">
        <f t="shared" si="3"/>
        <v>46</v>
      </c>
      <c r="E6" s="33">
        <f t="shared" si="3"/>
        <v>17</v>
      </c>
      <c r="F6" s="33">
        <f t="shared" si="3"/>
        <v>1</v>
      </c>
      <c r="G6" s="33">
        <f t="shared" si="3"/>
        <v>0</v>
      </c>
      <c r="H6" s="33" t="str">
        <f t="shared" si="3"/>
        <v>愛媛県　西条市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50.9</v>
      </c>
      <c r="P6" s="34">
        <f t="shared" si="3"/>
        <v>59.88</v>
      </c>
      <c r="Q6" s="34">
        <f t="shared" si="3"/>
        <v>70.36</v>
      </c>
      <c r="R6" s="34">
        <f t="shared" si="3"/>
        <v>1450</v>
      </c>
      <c r="S6" s="34">
        <f t="shared" si="3"/>
        <v>108025</v>
      </c>
      <c r="T6" s="34">
        <f t="shared" si="3"/>
        <v>510.04</v>
      </c>
      <c r="U6" s="34">
        <f t="shared" si="3"/>
        <v>211.8</v>
      </c>
      <c r="V6" s="34">
        <f t="shared" si="3"/>
        <v>64372</v>
      </c>
      <c r="W6" s="34">
        <f t="shared" si="3"/>
        <v>18.23</v>
      </c>
      <c r="X6" s="34">
        <f t="shared" si="3"/>
        <v>3531.1</v>
      </c>
      <c r="Y6" s="35" t="str">
        <f>IF(Y7="",NA(),Y7)</f>
        <v>-</v>
      </c>
      <c r="Z6" s="35" t="str">
        <f t="shared" ref="Z6:AH6" si="4">IF(Z7="",NA(),Z7)</f>
        <v>-</v>
      </c>
      <c r="AA6" s="35" t="str">
        <f t="shared" si="4"/>
        <v>-</v>
      </c>
      <c r="AB6" s="35" t="str">
        <f t="shared" si="4"/>
        <v>-</v>
      </c>
      <c r="AC6" s="35">
        <f t="shared" si="4"/>
        <v>102.12</v>
      </c>
      <c r="AD6" s="35" t="str">
        <f t="shared" si="4"/>
        <v>-</v>
      </c>
      <c r="AE6" s="35" t="str">
        <f t="shared" si="4"/>
        <v>-</v>
      </c>
      <c r="AF6" s="35" t="str">
        <f t="shared" si="4"/>
        <v>-</v>
      </c>
      <c r="AG6" s="35" t="str">
        <f t="shared" si="4"/>
        <v>-</v>
      </c>
      <c r="AH6" s="35">
        <f t="shared" si="4"/>
        <v>107.85</v>
      </c>
      <c r="AI6" s="34" t="str">
        <f>IF(AI7="","",IF(AI7="-","【-】","【"&amp;SUBSTITUTE(TEXT(AI7,"#,##0.00"),"-","△")&amp;"】"))</f>
        <v>【106.67】</v>
      </c>
      <c r="AJ6" s="35" t="str">
        <f>IF(AJ7="",NA(),AJ7)</f>
        <v>-</v>
      </c>
      <c r="AK6" s="35" t="str">
        <f t="shared" ref="AK6:AS6" si="5">IF(AK7="",NA(),AK7)</f>
        <v>-</v>
      </c>
      <c r="AL6" s="35" t="str">
        <f t="shared" si="5"/>
        <v>-</v>
      </c>
      <c r="AM6" s="35" t="str">
        <f t="shared" si="5"/>
        <v>-</v>
      </c>
      <c r="AN6" s="35">
        <f t="shared" si="5"/>
        <v>17.95</v>
      </c>
      <c r="AO6" s="35" t="str">
        <f t="shared" si="5"/>
        <v>-</v>
      </c>
      <c r="AP6" s="35" t="str">
        <f t="shared" si="5"/>
        <v>-</v>
      </c>
      <c r="AQ6" s="35" t="str">
        <f t="shared" si="5"/>
        <v>-</v>
      </c>
      <c r="AR6" s="35" t="str">
        <f t="shared" si="5"/>
        <v>-</v>
      </c>
      <c r="AS6" s="35">
        <f t="shared" si="5"/>
        <v>4.72</v>
      </c>
      <c r="AT6" s="34" t="str">
        <f>IF(AT7="","",IF(AT7="-","【-】","【"&amp;SUBSTITUTE(TEXT(AT7,"#,##0.00"),"-","△")&amp;"】"))</f>
        <v>【3.64】</v>
      </c>
      <c r="AU6" s="35" t="str">
        <f>IF(AU7="",NA(),AU7)</f>
        <v>-</v>
      </c>
      <c r="AV6" s="35" t="str">
        <f t="shared" ref="AV6:BD6" si="6">IF(AV7="",NA(),AV7)</f>
        <v>-</v>
      </c>
      <c r="AW6" s="35" t="str">
        <f t="shared" si="6"/>
        <v>-</v>
      </c>
      <c r="AX6" s="35" t="str">
        <f t="shared" si="6"/>
        <v>-</v>
      </c>
      <c r="AY6" s="35">
        <f t="shared" si="6"/>
        <v>19.61</v>
      </c>
      <c r="AZ6" s="35" t="str">
        <f t="shared" si="6"/>
        <v>-</v>
      </c>
      <c r="BA6" s="35" t="str">
        <f t="shared" si="6"/>
        <v>-</v>
      </c>
      <c r="BB6" s="35" t="str">
        <f t="shared" si="6"/>
        <v>-</v>
      </c>
      <c r="BC6" s="35" t="str">
        <f t="shared" si="6"/>
        <v>-</v>
      </c>
      <c r="BD6" s="35">
        <f t="shared" si="6"/>
        <v>67.930000000000007</v>
      </c>
      <c r="BE6" s="34" t="str">
        <f>IF(BE7="","",IF(BE7="-","【-】","【"&amp;SUBSTITUTE(TEXT(BE7,"#,##0.00"),"-","△")&amp;"】"))</f>
        <v>【67.52】</v>
      </c>
      <c r="BF6" s="35" t="str">
        <f>IF(BF7="",NA(),BF7)</f>
        <v>-</v>
      </c>
      <c r="BG6" s="35" t="str">
        <f t="shared" ref="BG6:BO6" si="7">IF(BG7="",NA(),BG7)</f>
        <v>-</v>
      </c>
      <c r="BH6" s="35" t="str">
        <f t="shared" si="7"/>
        <v>-</v>
      </c>
      <c r="BI6" s="35" t="str">
        <f t="shared" si="7"/>
        <v>-</v>
      </c>
      <c r="BJ6" s="35">
        <f t="shared" si="7"/>
        <v>2877.56</v>
      </c>
      <c r="BK6" s="35" t="str">
        <f t="shared" si="7"/>
        <v>-</v>
      </c>
      <c r="BL6" s="35" t="str">
        <f t="shared" si="7"/>
        <v>-</v>
      </c>
      <c r="BM6" s="35" t="str">
        <f t="shared" si="7"/>
        <v>-</v>
      </c>
      <c r="BN6" s="35" t="str">
        <f t="shared" si="7"/>
        <v>-</v>
      </c>
      <c r="BO6" s="35">
        <f t="shared" si="7"/>
        <v>857.88</v>
      </c>
      <c r="BP6" s="34" t="str">
        <f>IF(BP7="","",IF(BP7="-","【-】","【"&amp;SUBSTITUTE(TEXT(BP7,"#,##0.00"),"-","△")&amp;"】"))</f>
        <v>【705.21】</v>
      </c>
      <c r="BQ6" s="35" t="str">
        <f>IF(BQ7="",NA(),BQ7)</f>
        <v>-</v>
      </c>
      <c r="BR6" s="35" t="str">
        <f t="shared" ref="BR6:BZ6" si="8">IF(BR7="",NA(),BR7)</f>
        <v>-</v>
      </c>
      <c r="BS6" s="35" t="str">
        <f t="shared" si="8"/>
        <v>-</v>
      </c>
      <c r="BT6" s="35" t="str">
        <f t="shared" si="8"/>
        <v>-</v>
      </c>
      <c r="BU6" s="35">
        <f t="shared" si="8"/>
        <v>48.67</v>
      </c>
      <c r="BV6" s="35" t="str">
        <f t="shared" si="8"/>
        <v>-</v>
      </c>
      <c r="BW6" s="35" t="str">
        <f t="shared" si="8"/>
        <v>-</v>
      </c>
      <c r="BX6" s="35" t="str">
        <f t="shared" si="8"/>
        <v>-</v>
      </c>
      <c r="BY6" s="35" t="str">
        <f t="shared" si="8"/>
        <v>-</v>
      </c>
      <c r="BZ6" s="35">
        <f t="shared" si="8"/>
        <v>94.97</v>
      </c>
      <c r="CA6" s="34" t="str">
        <f>IF(CA7="","",IF(CA7="-","【-】","【"&amp;SUBSTITUTE(TEXT(CA7,"#,##0.00"),"-","△")&amp;"】"))</f>
        <v>【98.96】</v>
      </c>
      <c r="CB6" s="35" t="str">
        <f>IF(CB7="",NA(),CB7)</f>
        <v>-</v>
      </c>
      <c r="CC6" s="35" t="str">
        <f t="shared" ref="CC6:CK6" si="9">IF(CC7="",NA(),CC7)</f>
        <v>-</v>
      </c>
      <c r="CD6" s="35" t="str">
        <f t="shared" si="9"/>
        <v>-</v>
      </c>
      <c r="CE6" s="35" t="str">
        <f t="shared" si="9"/>
        <v>-</v>
      </c>
      <c r="CF6" s="35">
        <f t="shared" si="9"/>
        <v>154.06</v>
      </c>
      <c r="CG6" s="35" t="str">
        <f t="shared" si="9"/>
        <v>-</v>
      </c>
      <c r="CH6" s="35" t="str">
        <f t="shared" si="9"/>
        <v>-</v>
      </c>
      <c r="CI6" s="35" t="str">
        <f t="shared" si="9"/>
        <v>-</v>
      </c>
      <c r="CJ6" s="35" t="str">
        <f t="shared" si="9"/>
        <v>-</v>
      </c>
      <c r="CK6" s="35">
        <f t="shared" si="9"/>
        <v>159.49</v>
      </c>
      <c r="CL6" s="34" t="str">
        <f>IF(CL7="","",IF(CL7="-","【-】","【"&amp;SUBSTITUTE(TEXT(CL7,"#,##0.00"),"-","△")&amp;"】"))</f>
        <v>【134.52】</v>
      </c>
      <c r="CM6" s="35" t="str">
        <f>IF(CM7="",NA(),CM7)</f>
        <v>-</v>
      </c>
      <c r="CN6" s="35" t="str">
        <f t="shared" ref="CN6:CV6" si="10">IF(CN7="",NA(),CN7)</f>
        <v>-</v>
      </c>
      <c r="CO6" s="35" t="str">
        <f t="shared" si="10"/>
        <v>-</v>
      </c>
      <c r="CP6" s="35" t="str">
        <f t="shared" si="10"/>
        <v>-</v>
      </c>
      <c r="CQ6" s="35">
        <f t="shared" si="10"/>
        <v>77.38</v>
      </c>
      <c r="CR6" s="35" t="str">
        <f t="shared" si="10"/>
        <v>-</v>
      </c>
      <c r="CS6" s="35" t="str">
        <f t="shared" si="10"/>
        <v>-</v>
      </c>
      <c r="CT6" s="35" t="str">
        <f t="shared" si="10"/>
        <v>-</v>
      </c>
      <c r="CU6" s="35" t="str">
        <f t="shared" si="10"/>
        <v>-</v>
      </c>
      <c r="CV6" s="35">
        <f t="shared" si="10"/>
        <v>65.28</v>
      </c>
      <c r="CW6" s="34" t="str">
        <f>IF(CW7="","",IF(CW7="-","【-】","【"&amp;SUBSTITUTE(TEXT(CW7,"#,##0.00"),"-","△")&amp;"】"))</f>
        <v>【59.57】</v>
      </c>
      <c r="CX6" s="35" t="str">
        <f>IF(CX7="",NA(),CX7)</f>
        <v>-</v>
      </c>
      <c r="CY6" s="35" t="str">
        <f t="shared" ref="CY6:DG6" si="11">IF(CY7="",NA(),CY7)</f>
        <v>-</v>
      </c>
      <c r="CZ6" s="35" t="str">
        <f t="shared" si="11"/>
        <v>-</v>
      </c>
      <c r="DA6" s="35" t="str">
        <f t="shared" si="11"/>
        <v>-</v>
      </c>
      <c r="DB6" s="35">
        <f t="shared" si="11"/>
        <v>94.2</v>
      </c>
      <c r="DC6" s="35" t="str">
        <f t="shared" si="11"/>
        <v>-</v>
      </c>
      <c r="DD6" s="35" t="str">
        <f t="shared" si="11"/>
        <v>-</v>
      </c>
      <c r="DE6" s="35" t="str">
        <f t="shared" si="11"/>
        <v>-</v>
      </c>
      <c r="DF6" s="35" t="str">
        <f t="shared" si="11"/>
        <v>-</v>
      </c>
      <c r="DG6" s="35">
        <f t="shared" si="11"/>
        <v>92.72</v>
      </c>
      <c r="DH6" s="34" t="str">
        <f>IF(DH7="","",IF(DH7="-","【-】","【"&amp;SUBSTITUTE(TEXT(DH7,"#,##0.00"),"-","△")&amp;"】"))</f>
        <v>【95.57】</v>
      </c>
      <c r="DI6" s="35" t="str">
        <f>IF(DI7="",NA(),DI7)</f>
        <v>-</v>
      </c>
      <c r="DJ6" s="35" t="str">
        <f t="shared" ref="DJ6:DR6" si="12">IF(DJ7="",NA(),DJ7)</f>
        <v>-</v>
      </c>
      <c r="DK6" s="35" t="str">
        <f t="shared" si="12"/>
        <v>-</v>
      </c>
      <c r="DL6" s="35" t="str">
        <f t="shared" si="12"/>
        <v>-</v>
      </c>
      <c r="DM6" s="35">
        <f t="shared" si="12"/>
        <v>4.2300000000000004</v>
      </c>
      <c r="DN6" s="35" t="str">
        <f t="shared" si="12"/>
        <v>-</v>
      </c>
      <c r="DO6" s="35" t="str">
        <f t="shared" si="12"/>
        <v>-</v>
      </c>
      <c r="DP6" s="35" t="str">
        <f t="shared" si="12"/>
        <v>-</v>
      </c>
      <c r="DQ6" s="35" t="str">
        <f t="shared" si="12"/>
        <v>-</v>
      </c>
      <c r="DR6" s="35">
        <f t="shared" si="12"/>
        <v>23.79</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1.22</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0.09</v>
      </c>
      <c r="EO6" s="34" t="str">
        <f>IF(EO7="","",IF(EO7="-","【-】","【"&amp;SUBSTITUTE(TEXT(EO7,"#,##0.00"),"-","△")&amp;"】"))</f>
        <v>【0.30】</v>
      </c>
    </row>
    <row r="7" spans="1:148" s="36" customFormat="1" x14ac:dyDescent="0.15">
      <c r="A7" s="28"/>
      <c r="B7" s="37">
        <v>2020</v>
      </c>
      <c r="C7" s="37">
        <v>382060</v>
      </c>
      <c r="D7" s="37">
        <v>46</v>
      </c>
      <c r="E7" s="37">
        <v>17</v>
      </c>
      <c r="F7" s="37">
        <v>1</v>
      </c>
      <c r="G7" s="37">
        <v>0</v>
      </c>
      <c r="H7" s="37" t="s">
        <v>96</v>
      </c>
      <c r="I7" s="37" t="s">
        <v>97</v>
      </c>
      <c r="J7" s="37" t="s">
        <v>98</v>
      </c>
      <c r="K7" s="37" t="s">
        <v>99</v>
      </c>
      <c r="L7" s="37" t="s">
        <v>100</v>
      </c>
      <c r="M7" s="37" t="s">
        <v>101</v>
      </c>
      <c r="N7" s="38" t="s">
        <v>102</v>
      </c>
      <c r="O7" s="38">
        <v>50.9</v>
      </c>
      <c r="P7" s="38">
        <v>59.88</v>
      </c>
      <c r="Q7" s="38">
        <v>70.36</v>
      </c>
      <c r="R7" s="38">
        <v>1450</v>
      </c>
      <c r="S7" s="38">
        <v>108025</v>
      </c>
      <c r="T7" s="38">
        <v>510.04</v>
      </c>
      <c r="U7" s="38">
        <v>211.8</v>
      </c>
      <c r="V7" s="38">
        <v>64372</v>
      </c>
      <c r="W7" s="38">
        <v>18.23</v>
      </c>
      <c r="X7" s="38">
        <v>3531.1</v>
      </c>
      <c r="Y7" s="38" t="s">
        <v>102</v>
      </c>
      <c r="Z7" s="38" t="s">
        <v>102</v>
      </c>
      <c r="AA7" s="38" t="s">
        <v>102</v>
      </c>
      <c r="AB7" s="38" t="s">
        <v>102</v>
      </c>
      <c r="AC7" s="38">
        <v>102.12</v>
      </c>
      <c r="AD7" s="38" t="s">
        <v>102</v>
      </c>
      <c r="AE7" s="38" t="s">
        <v>102</v>
      </c>
      <c r="AF7" s="38" t="s">
        <v>102</v>
      </c>
      <c r="AG7" s="38" t="s">
        <v>102</v>
      </c>
      <c r="AH7" s="38">
        <v>107.85</v>
      </c>
      <c r="AI7" s="38">
        <v>106.67</v>
      </c>
      <c r="AJ7" s="38" t="s">
        <v>102</v>
      </c>
      <c r="AK7" s="38" t="s">
        <v>102</v>
      </c>
      <c r="AL7" s="38" t="s">
        <v>102</v>
      </c>
      <c r="AM7" s="38" t="s">
        <v>102</v>
      </c>
      <c r="AN7" s="38">
        <v>17.95</v>
      </c>
      <c r="AO7" s="38" t="s">
        <v>102</v>
      </c>
      <c r="AP7" s="38" t="s">
        <v>102</v>
      </c>
      <c r="AQ7" s="38" t="s">
        <v>102</v>
      </c>
      <c r="AR7" s="38" t="s">
        <v>102</v>
      </c>
      <c r="AS7" s="38">
        <v>4.72</v>
      </c>
      <c r="AT7" s="38">
        <v>3.64</v>
      </c>
      <c r="AU7" s="38" t="s">
        <v>102</v>
      </c>
      <c r="AV7" s="38" t="s">
        <v>102</v>
      </c>
      <c r="AW7" s="38" t="s">
        <v>102</v>
      </c>
      <c r="AX7" s="38" t="s">
        <v>102</v>
      </c>
      <c r="AY7" s="38">
        <v>19.61</v>
      </c>
      <c r="AZ7" s="38" t="s">
        <v>102</v>
      </c>
      <c r="BA7" s="38" t="s">
        <v>102</v>
      </c>
      <c r="BB7" s="38" t="s">
        <v>102</v>
      </c>
      <c r="BC7" s="38" t="s">
        <v>102</v>
      </c>
      <c r="BD7" s="38">
        <v>67.930000000000007</v>
      </c>
      <c r="BE7" s="38">
        <v>67.52</v>
      </c>
      <c r="BF7" s="38" t="s">
        <v>102</v>
      </c>
      <c r="BG7" s="38" t="s">
        <v>102</v>
      </c>
      <c r="BH7" s="38" t="s">
        <v>102</v>
      </c>
      <c r="BI7" s="38" t="s">
        <v>102</v>
      </c>
      <c r="BJ7" s="38">
        <v>2877.56</v>
      </c>
      <c r="BK7" s="38" t="s">
        <v>102</v>
      </c>
      <c r="BL7" s="38" t="s">
        <v>102</v>
      </c>
      <c r="BM7" s="38" t="s">
        <v>102</v>
      </c>
      <c r="BN7" s="38" t="s">
        <v>102</v>
      </c>
      <c r="BO7" s="38">
        <v>857.88</v>
      </c>
      <c r="BP7" s="38">
        <v>705.21</v>
      </c>
      <c r="BQ7" s="38" t="s">
        <v>102</v>
      </c>
      <c r="BR7" s="38" t="s">
        <v>102</v>
      </c>
      <c r="BS7" s="38" t="s">
        <v>102</v>
      </c>
      <c r="BT7" s="38" t="s">
        <v>102</v>
      </c>
      <c r="BU7" s="38">
        <v>48.67</v>
      </c>
      <c r="BV7" s="38" t="s">
        <v>102</v>
      </c>
      <c r="BW7" s="38" t="s">
        <v>102</v>
      </c>
      <c r="BX7" s="38" t="s">
        <v>102</v>
      </c>
      <c r="BY7" s="38" t="s">
        <v>102</v>
      </c>
      <c r="BZ7" s="38">
        <v>94.97</v>
      </c>
      <c r="CA7" s="38">
        <v>98.96</v>
      </c>
      <c r="CB7" s="38" t="s">
        <v>102</v>
      </c>
      <c r="CC7" s="38" t="s">
        <v>102</v>
      </c>
      <c r="CD7" s="38" t="s">
        <v>102</v>
      </c>
      <c r="CE7" s="38" t="s">
        <v>102</v>
      </c>
      <c r="CF7" s="38">
        <v>154.06</v>
      </c>
      <c r="CG7" s="38" t="s">
        <v>102</v>
      </c>
      <c r="CH7" s="38" t="s">
        <v>102</v>
      </c>
      <c r="CI7" s="38" t="s">
        <v>102</v>
      </c>
      <c r="CJ7" s="38" t="s">
        <v>102</v>
      </c>
      <c r="CK7" s="38">
        <v>159.49</v>
      </c>
      <c r="CL7" s="38">
        <v>134.52000000000001</v>
      </c>
      <c r="CM7" s="38" t="s">
        <v>102</v>
      </c>
      <c r="CN7" s="38" t="s">
        <v>102</v>
      </c>
      <c r="CO7" s="38" t="s">
        <v>102</v>
      </c>
      <c r="CP7" s="38" t="s">
        <v>102</v>
      </c>
      <c r="CQ7" s="38">
        <v>77.38</v>
      </c>
      <c r="CR7" s="38" t="s">
        <v>102</v>
      </c>
      <c r="CS7" s="38" t="s">
        <v>102</v>
      </c>
      <c r="CT7" s="38" t="s">
        <v>102</v>
      </c>
      <c r="CU7" s="38" t="s">
        <v>102</v>
      </c>
      <c r="CV7" s="38">
        <v>65.28</v>
      </c>
      <c r="CW7" s="38">
        <v>59.57</v>
      </c>
      <c r="CX7" s="38" t="s">
        <v>102</v>
      </c>
      <c r="CY7" s="38" t="s">
        <v>102</v>
      </c>
      <c r="CZ7" s="38" t="s">
        <v>102</v>
      </c>
      <c r="DA7" s="38" t="s">
        <v>102</v>
      </c>
      <c r="DB7" s="38">
        <v>94.2</v>
      </c>
      <c r="DC7" s="38" t="s">
        <v>102</v>
      </c>
      <c r="DD7" s="38" t="s">
        <v>102</v>
      </c>
      <c r="DE7" s="38" t="s">
        <v>102</v>
      </c>
      <c r="DF7" s="38" t="s">
        <v>102</v>
      </c>
      <c r="DG7" s="38">
        <v>92.72</v>
      </c>
      <c r="DH7" s="38">
        <v>95.57</v>
      </c>
      <c r="DI7" s="38" t="s">
        <v>102</v>
      </c>
      <c r="DJ7" s="38" t="s">
        <v>102</v>
      </c>
      <c r="DK7" s="38" t="s">
        <v>102</v>
      </c>
      <c r="DL7" s="38" t="s">
        <v>102</v>
      </c>
      <c r="DM7" s="38">
        <v>4.2300000000000004</v>
      </c>
      <c r="DN7" s="38" t="s">
        <v>102</v>
      </c>
      <c r="DO7" s="38" t="s">
        <v>102</v>
      </c>
      <c r="DP7" s="38" t="s">
        <v>102</v>
      </c>
      <c r="DQ7" s="38" t="s">
        <v>102</v>
      </c>
      <c r="DR7" s="38">
        <v>23.79</v>
      </c>
      <c r="DS7" s="38">
        <v>36.520000000000003</v>
      </c>
      <c r="DT7" s="38" t="s">
        <v>102</v>
      </c>
      <c r="DU7" s="38" t="s">
        <v>102</v>
      </c>
      <c r="DV7" s="38" t="s">
        <v>102</v>
      </c>
      <c r="DW7" s="38" t="s">
        <v>102</v>
      </c>
      <c r="DX7" s="38">
        <v>0</v>
      </c>
      <c r="DY7" s="38" t="s">
        <v>102</v>
      </c>
      <c r="DZ7" s="38" t="s">
        <v>102</v>
      </c>
      <c r="EA7" s="38" t="s">
        <v>102</v>
      </c>
      <c r="EB7" s="38" t="s">
        <v>102</v>
      </c>
      <c r="EC7" s="38">
        <v>1.22</v>
      </c>
      <c r="ED7" s="38">
        <v>5.72</v>
      </c>
      <c r="EE7" s="38" t="s">
        <v>102</v>
      </c>
      <c r="EF7" s="38" t="s">
        <v>102</v>
      </c>
      <c r="EG7" s="38" t="s">
        <v>102</v>
      </c>
      <c r="EH7" s="38" t="s">
        <v>102</v>
      </c>
      <c r="EI7" s="38">
        <v>0</v>
      </c>
      <c r="EJ7" s="38" t="s">
        <v>102</v>
      </c>
      <c r="EK7" s="38" t="s">
        <v>102</v>
      </c>
      <c r="EL7" s="38" t="s">
        <v>102</v>
      </c>
      <c r="EM7" s="38" t="s">
        <v>102</v>
      </c>
      <c r="EN7" s="38">
        <v>0.09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2022-02-09T01:53:58Z</cp:lastPrinted>
  <dcterms:created xsi:type="dcterms:W3CDTF">2021-12-03T07:18:04Z</dcterms:created>
  <dcterms:modified xsi:type="dcterms:W3CDTF">2022-02-09T01:54:00Z</dcterms:modified>
  <cp:category/>
</cp:coreProperties>
</file>