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3.26.80\disk\白居\【事務処理】\⑤決算統計\R02　決算統計\経営分析\提出\"/>
    </mc:Choice>
  </mc:AlternateContent>
  <workbookProtection workbookAlgorithmName="SHA-512" workbookHashValue="Zs2LtzzT/KVkxzSDxQVWOJauJ2ZmXo/L5WIZkLgG6xZ23u5W7CaOL0bm6x7cAYho9x3nWZsrTLSpKjE9d0DkEA==" workbookSaltValue="I26e6Ha/H0dc6oVtxdoR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<sst xmlns="http://schemas.openxmlformats.org/spreadsheetml/2006/main" count="236" uniqueCount="121">
  <si>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</si>
  <si>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</si>
  <si>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</si>
  <si>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</si>
  <si>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</si>
  <si>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</si>
  <si>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</si>
  <si>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</si>
  <si>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</si>
  <si>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</si>
  <si>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</si>
  <si>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</si>
  <si>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</si>
  <si>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</si>
  <si>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</si>
  <si>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</si>
  <si>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</si>
  <si>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</si>
  <si>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</si>
  <si>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</si>
  <si>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</si>
  <si>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</si>
  <si>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</si>
  <si>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</si>
  <si>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</si>
  <si>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</si>
  <si>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</si>
  <si>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</si>
  <si>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</si>
  <si>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</si>
  <si>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</si>
  <si>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</si>
  <si>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</si>
  <si>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</si>
  <si>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</si>
  <si>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</si>
  <si>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</si>
  <si>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</si>
  <si>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</si>
  <si>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</si>
  <si>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</si>
  <si>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</si>
  <si>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</si>
  <si>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</si>
  <si>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</si>
  <si>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</si>
  <si>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</si>
  <si>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</si>
  <si>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</si>
  <si>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</si>
  <si>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</si>
  <si>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</si>
  <si>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</si>
  <si>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</si>
  <si>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</si>
  <si>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</si>
  <si>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</si>
  <si>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</si>
  <si>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</si>
  <si>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</si>
  <si>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</si>
  <si>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</si>
  <si>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</si>
  <si>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</si>
  <si>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</si>
  <si>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</si>
  <si>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</si>
  <si>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</si>
  <si>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</si>
  <si>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</si>
  <si>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</si>
  <si>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</si>
  <si>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</si>
  <si>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</si>
  <si>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</si>
  <si>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</si>
  <si>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</si>
  <si>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</si>
  <si>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</si>
  <si>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</si>
  <si>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</si>
  <si>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</si>
  <si>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</si>
  <si>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</si>
  <si>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</si>
  <si>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</si>
  <si>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</si>
  <si>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</si>
  <si>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</si>
  <si>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</si>
  <si>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</si>
  <si>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</si>
  <si>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</si>
  <si>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</si>
  <si>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</si>
  <si>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</si>
  <si>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</si>
  <si>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</si>
  <si>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</si>
  <si>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</si>
  <si>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</si>
  <si>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</si>
  <si>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</si>
  <si>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</si>
  <si>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</si>
  <si>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</si>
  <si>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</si>
  <si>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</si>
  <si>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</si>
  <si>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</si>
  <si>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</si>
  <si>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</si>
  <si>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</si>
  <si>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</si>
  <si>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</si>
  <si>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</si>
  <si>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</si>
  <si>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</si>
  <si>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当該施設は、供用開始から32年が経過している。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8" eb="170">
      <t>ヘイセイ</t>
    </rPh>
    <rPh sb="172" eb="174">
      <t>ネンド</t>
    </rPh>
    <rPh sb="177" eb="179">
      <t>キノウ</t>
    </rPh>
    <rPh sb="179" eb="181">
      <t>シンダン</t>
    </rPh>
    <rPh sb="183" eb="185">
      <t>ヘイセイ</t>
    </rPh>
    <rPh sb="187" eb="189">
      <t>ネンド</t>
    </rPh>
    <rPh sb="192" eb="194">
      <t>サイテキ</t>
    </rPh>
    <rPh sb="194" eb="196">
      <t>セイビ</t>
    </rPh>
    <rPh sb="196" eb="198">
      <t>コウソウ</t>
    </rPh>
    <rPh sb="198" eb="199">
      <t>トウ</t>
    </rPh>
    <rPh sb="200" eb="202">
      <t>サクセイ</t>
    </rPh>
    <rPh sb="204" eb="206">
      <t>ヘイセイ</t>
    </rPh>
    <rPh sb="208" eb="210">
      <t>ネンド</t>
    </rPh>
    <rPh sb="213" eb="215">
      <t>シセツ</t>
    </rPh>
    <rPh sb="215" eb="217">
      <t>カイチク</t>
    </rPh>
    <rPh sb="218" eb="219">
      <t>カカ</t>
    </rPh>
    <rPh sb="220" eb="222">
      <t>ジッシ</t>
    </rPh>
    <rPh sb="222" eb="224">
      <t>セッケイ</t>
    </rPh>
    <rPh sb="226" eb="228">
      <t>ヘイセイ</t>
    </rPh>
    <rPh sb="233" eb="235">
      <t>ネンド</t>
    </rPh>
    <rPh sb="236" eb="238">
      <t>カイチク</t>
    </rPh>
    <rPh sb="238" eb="240">
      <t>コウジ</t>
    </rPh>
    <rPh sb="241" eb="243">
      <t>ジッシ</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</si>
  <si>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
　令和２年度に策定した経営戦略に基づき、経営基盤の強化と財政マネジメントの向上を図る。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7">
      <t>シヨウリョウ</t>
    </rPh>
    <rPh sb="107" eb="109">
      <t>タンカ</t>
    </rPh>
    <rPh sb="110" eb="112">
      <t>ミナオ</t>
    </rPh>
    <rPh sb="114" eb="115">
      <t>オコナ</t>
    </rPh>
    <rPh sb="117" eb="119">
      <t>ケイエイ</t>
    </rPh>
    <rPh sb="120" eb="123">
      <t>ケンゼンカ</t>
    </rPh>
    <rPh sb="124" eb="125">
      <t>ハカ</t>
    </rPh>
    <rPh sb="126" eb="128">
      <t>ヒツヨウ</t>
    </rPh>
    <rPh sb="134" eb="136">
      <t>レイワ</t>
    </rPh>
    <rPh sb="137" eb="138">
      <t>ネン</t>
    </rPh>
    <rPh sb="138" eb="139">
      <t>ド</t>
    </rPh>
    <rPh sb="140" eb="142">
      <t>サクテイ</t>
    </rPh>
    <rPh sb="144" eb="146">
      <t>ケイエイ</t>
    </rPh>
    <rPh sb="146" eb="148">
      <t>センリャク</t>
    </rPh>
    <rPh sb="149" eb="150">
      <t>モト</t>
    </rPh>
    <rPh sb="153" eb="155">
      <t>ケイエイ</t>
    </rPh>
    <rPh sb="155" eb="157">
      <t>キバン</t>
    </rPh>
    <rPh sb="158" eb="160">
      <t>キョウカ</t>
    </rPh>
    <rPh sb="161" eb="163">
      <t>ザイセイ</t>
    </rPh>
    <rPh sb="170" eb="172">
      <t>コウジョウ</t>
    </rPh>
    <rPh sb="173" eb="174">
      <t>ハカ</t>
    </rPh>
    <phoneticPr fontId="4"/>
  </si>
  <si>
    <t>　「収益的収支比率」は、前年度に比べ償還金が減少したことにより比率が上昇しているものの100％に達しておらず、総収益で総費用を賄えていない状況である。
　「企業債残高対事業規模比較」については、着実に地方債償還が行われ、自主財源から償還する地方債は完済している。ただし、平成25～30年度にかけて施設の改築工事を実施したため、その起債の償還費として一般会計負担額が増加する見込みである。
　「汚水処理原価」については、汚水処理原価が増加しているものの、有収水量も増加しているため前年度に比べ微増となっている。「経費回収率」は前年度より経費が増加しているため微減しており、自主財源である施設使用料で費用を賄いきれていないことから一般会計からの繰入金で経営を支えている状況である。
　「施設利用率」は全国平均とほぼ同水準の状況であるが、人口減少に加え、利用者の節水意識の向上及び節水機器の普及による汚水量の減少が見込まれるため、今後は接続率の向上を図り、施設利用規模の適正化を進めていく必要がある。
　「水洗化率」は昨年とほぼ同水準を保てているものの100％には達していないため、水質保全や使用料収入の確保、施設の適正利用のため接続率の向上を図る必要がある。</t>
    <rPh sb="2" eb="5">
      <t>シュウエキテキ</t>
    </rPh>
    <rPh sb="5" eb="7">
      <t>シュウシ</t>
    </rPh>
    <rPh sb="7" eb="9">
      <t>ヒリツ</t>
    </rPh>
    <rPh sb="12" eb="15">
      <t>ゼンネンド</t>
    </rPh>
    <rPh sb="16" eb="17">
      <t>クラ</t>
    </rPh>
    <rPh sb="18" eb="21">
      <t>ショウカンキン</t>
    </rPh>
    <rPh sb="22" eb="24">
      <t>ゲンショウ</t>
    </rPh>
    <rPh sb="31" eb="33">
      <t>ヒリツ</t>
    </rPh>
    <rPh sb="34" eb="36">
      <t>ジョウショウ</t>
    </rPh>
    <rPh sb="48" eb="49">
      <t>タッ</t>
    </rPh>
    <rPh sb="55" eb="58">
      <t>ソウシュウエキ</t>
    </rPh>
    <rPh sb="59" eb="62">
      <t>ソウヒヨウ</t>
    </rPh>
    <rPh sb="63" eb="64">
      <t>マカナ</t>
    </rPh>
    <rPh sb="69" eb="71">
      <t>ジョウキョウ</t>
    </rPh>
    <rPh sb="196" eb="198">
      <t>オスイ</t>
    </rPh>
    <rPh sb="198" eb="200">
      <t>ショリ</t>
    </rPh>
    <rPh sb="200" eb="202">
      <t>ゲンカ</t>
    </rPh>
    <rPh sb="209" eb="211">
      <t>オスイ</t>
    </rPh>
    <rPh sb="211" eb="213">
      <t>ショリ</t>
    </rPh>
    <rPh sb="213" eb="215">
      <t>ゲンカ</t>
    </rPh>
    <rPh sb="216" eb="218">
      <t>ゾウカ</t>
    </rPh>
    <rPh sb="226" eb="228">
      <t>ユウシュウ</t>
    </rPh>
    <rPh sb="228" eb="230">
      <t>スイリョウ</t>
    </rPh>
    <rPh sb="231" eb="233">
      <t>ゾウカ</t>
    </rPh>
    <rPh sb="243" eb="244">
      <t>クラ</t>
    </rPh>
    <rPh sb="245" eb="247">
      <t>ビゾウ</t>
    </rPh>
    <rPh sb="255" eb="257">
      <t>ケイヒ</t>
    </rPh>
    <rPh sb="257" eb="259">
      <t>カイシュウ</t>
    </rPh>
    <rPh sb="259" eb="260">
      <t>リツ</t>
    </rPh>
    <rPh sb="267" eb="269">
      <t>ケイヒ</t>
    </rPh>
    <rPh sb="270" eb="272">
      <t>ゾウカ</t>
    </rPh>
    <rPh sb="278" eb="280">
      <t>ビゲン</t>
    </rPh>
    <rPh sb="285" eb="287">
      <t>ジシュ</t>
    </rPh>
    <rPh sb="287" eb="289">
      <t>ザイゲン</t>
    </rPh>
    <rPh sb="292" eb="294">
      <t>シセツ</t>
    </rPh>
    <rPh sb="294" eb="296">
      <t>シヨウ</t>
    </rPh>
    <rPh sb="296" eb="297">
      <t>リョウ</t>
    </rPh>
    <rPh sb="298" eb="300">
      <t>ヒヨウ</t>
    </rPh>
    <rPh sb="301" eb="302">
      <t>マカナ</t>
    </rPh>
    <rPh sb="313" eb="315">
      <t>イッパン</t>
    </rPh>
    <rPh sb="315" eb="317">
      <t>カイケイ</t>
    </rPh>
    <rPh sb="320" eb="322">
      <t>クリイレ</t>
    </rPh>
    <rPh sb="322" eb="323">
      <t>キン</t>
    </rPh>
    <rPh sb="324" eb="326">
      <t>ケイエイ</t>
    </rPh>
    <rPh sb="327" eb="328">
      <t>ササ</t>
    </rPh>
    <rPh sb="332" eb="334">
      <t>ジョウキョウ</t>
    </rPh>
    <rPh sb="341" eb="343">
      <t>シセツ</t>
    </rPh>
    <rPh sb="348" eb="350">
      <t>ゼンコク</t>
    </rPh>
    <rPh sb="350" eb="352">
      <t>ヘイキン</t>
    </rPh>
    <rPh sb="355" eb="358">
      <t>ドウスイジュン</t>
    </rPh>
    <rPh sb="359" eb="361">
      <t>ジョウキョウ</t>
    </rPh>
    <rPh sb="366" eb="368">
      <t>ジンコウ</t>
    </rPh>
    <rPh sb="368" eb="370">
      <t>ゲンショウ</t>
    </rPh>
    <rPh sb="371" eb="372">
      <t>クワ</t>
    </rPh>
    <rPh sb="374" eb="377">
      <t>リヨウシャ</t>
    </rPh>
    <rPh sb="378" eb="380">
      <t>セッスイ</t>
    </rPh>
    <rPh sb="380" eb="382">
      <t>イシキ</t>
    </rPh>
    <rPh sb="383" eb="385">
      <t>コウジョウ</t>
    </rPh>
    <rPh sb="385" eb="386">
      <t>オヨ</t>
    </rPh>
    <rPh sb="387" eb="389">
      <t>セッスイ</t>
    </rPh>
    <rPh sb="389" eb="391">
      <t>キキ</t>
    </rPh>
    <rPh sb="392" eb="394">
      <t>フキュウ</t>
    </rPh>
    <rPh sb="397" eb="399">
      <t>オスイ</t>
    </rPh>
    <rPh sb="399" eb="400">
      <t>リョウ</t>
    </rPh>
    <rPh sb="401" eb="403">
      <t>ゲンショウ</t>
    </rPh>
    <rPh sb="404" eb="406">
      <t>ミコ</t>
    </rPh>
    <rPh sb="412" eb="414">
      <t>コンゴ</t>
    </rPh>
    <rPh sb="415" eb="417">
      <t>セツゾク</t>
    </rPh>
    <rPh sb="417" eb="418">
      <t>リツ</t>
    </rPh>
    <rPh sb="419" eb="421">
      <t>コウジョウ</t>
    </rPh>
    <rPh sb="422" eb="423">
      <t>ハカ</t>
    </rPh>
    <rPh sb="425" eb="427">
      <t>シセツ</t>
    </rPh>
    <rPh sb="427" eb="429">
      <t>リヨウ</t>
    </rPh>
    <rPh sb="429" eb="431">
      <t>キボ</t>
    </rPh>
    <rPh sb="432" eb="435">
      <t>テキセイカ</t>
    </rPh>
    <rPh sb="436" eb="437">
      <t>スス</t>
    </rPh>
    <rPh sb="441" eb="443">
      <t>ヒツヨウ</t>
    </rPh>
    <rPh sb="450" eb="453">
      <t>スイセンカ</t>
    </rPh>
    <rPh sb="453" eb="454">
      <t>リツ</t>
    </rPh>
    <rPh sb="456" eb="458">
      <t>サクネン</t>
    </rPh>
    <rPh sb="461" eb="464">
      <t>ドウスイジュン</t>
    </rPh>
    <rPh sb="465" eb="466">
      <t>タモ</t>
    </rPh>
    <rPh sb="479" eb="480">
      <t>タッ</t>
    </rPh>
    <rPh sb="488" eb="490">
      <t>スイシツ</t>
    </rPh>
    <rPh sb="490" eb="492">
      <t>ホゼン</t>
    </rPh>
    <rPh sb="493" eb="496">
      <t>シヨウリョウ</t>
    </rPh>
    <rPh sb="496" eb="498">
      <t>シュウニュウ</t>
    </rPh>
    <rPh sb="499" eb="501">
      <t>カクホ</t>
    </rPh>
    <rPh sb="502" eb="504">
      <t>シセツ</t>
    </rPh>
    <rPh sb="505" eb="507">
      <t>テキセイ</t>
    </rPh>
    <rPh sb="507" eb="509">
      <t>リヨウ</t>
    </rPh>
    <rPh sb="512" eb="514">
      <t>セツゾク</t>
    </rPh>
    <rPh sb="514" eb="515">
      <t>リツ</t>
    </rPh>
    <rPh sb="516" eb="518">
      <t>コウジョウ</t>
    </rPh>
    <rPh sb="519" eb="520">
      <t>ハカ</t>
    </rPh>
    <rPh sb="521" eb="5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</si>
</sst>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8E-468D-A163-AE5FD8E985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1C8E-468D-A163-AE5FD8E985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52.12</c:v>
                </c:pt>
                <c:pt idx="1">
                  <c:v>52.12</c:v>
                </c:pt>
                <c:pt idx="2">
                  <c:v>52.56</c:v>
                </c:pt>
                <c:pt idx="3">
                  <c:v>47.66</c:v>
                </c:pt>
                <c:pt idx="4">
                  <c:v>56.35</c:v>
                </c:pt>
              </c:numCache>
            </c:numRef>
          </c:val>
          <c:extLst>
            <c:ext xmlns:c16="http://schemas.microsoft.com/office/drawing/2014/chart" uri="{C3380CC4-5D6E-409C-BE32-E72D297353CC}">
              <c16:uniqueId val="{00000000-2AD3-4CA2-A3BB-1C17B25D60F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54.06</c:v>
                </c:pt>
                <c:pt idx="4">
                  <c:v>55.26</c:v>
                </c:pt>
              </c:numCache>
            </c:numRef>
          </c:val>
          <c:smooth val="0"/>
          <c:extLst>
            <c:ext xmlns:c16="http://schemas.microsoft.com/office/drawing/2014/chart" uri="{C3380CC4-5D6E-409C-BE32-E72D297353CC}">
              <c16:uniqueId val="{00000001-2AD3-4CA2-A3BB-1C17B25D60F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86.25</c:v>
                </c:pt>
                <c:pt idx="1">
                  <c:v>86</c:v>
                </c:pt>
                <c:pt idx="2">
                  <c:v>85.95</c:v>
                </c:pt>
                <c:pt idx="3">
                  <c:v>85.25</c:v>
                </c:pt>
                <c:pt idx="4">
                  <c:v>84.17</c:v>
                </c:pt>
              </c:numCache>
            </c:numRef>
          </c:val>
          <c:extLst>
            <c:ext xmlns:c16="http://schemas.microsoft.com/office/drawing/2014/chart" uri="{C3380CC4-5D6E-409C-BE32-E72D297353CC}">
              <c16:uniqueId val="{00000000-8887-4739-8280-4E4CF91E6EA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90.11</c:v>
                </c:pt>
                <c:pt idx="4">
                  <c:v>90.52</c:v>
                </c:pt>
              </c:numCache>
            </c:numRef>
          </c:val>
          <c:smooth val="0"/>
          <c:extLst>
            <c:ext xmlns:c16="http://schemas.microsoft.com/office/drawing/2014/chart" uri="{C3380CC4-5D6E-409C-BE32-E72D297353CC}">
              <c16:uniqueId val="{00000001-8887-4739-8280-4E4CF91E6EA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67.7</c:v>
                </c:pt>
                <c:pt idx="1">
                  <c:v>73.34</c:v>
                </c:pt>
                <c:pt idx="2">
                  <c:v>84.21</c:v>
                </c:pt>
                <c:pt idx="3">
                  <c:v>93.58</c:v>
                </c:pt>
                <c:pt idx="4">
                  <c:v>99.42</c:v>
                </c:pt>
              </c:numCache>
            </c:numRef>
          </c:val>
          <c:extLst>
            <c:ext xmlns:c16="http://schemas.microsoft.com/office/drawing/2014/chart" uri="{C3380CC4-5D6E-409C-BE32-E72D297353CC}">
              <c16:uniqueId val="{00000000-4D56-4278-A7C9-82A258D412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56-4278-A7C9-82A258D412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27-4491-888E-161912C54C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27-4491-888E-161912C54C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DE-47E9-8B93-65C76DEB3BF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DE-47E9-8B93-65C76DEB3BF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F4-45F8-995C-22537B13986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F4-45F8-995C-22537B13986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26-4F9B-9C62-7AE3E335CA9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26-4F9B-9C62-7AE3E335CA9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444.45</c:v>
                </c:pt>
                <c:pt idx="1">
                  <c:v>498.29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E00-437F-BC67-F02DDADEDC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654.71</c:v>
                </c:pt>
                <c:pt idx="4">
                  <c:v>783.8</c:v>
                </c:pt>
              </c:numCache>
            </c:numRef>
          </c:val>
          <c:smooth val="0"/>
          <c:extLst>
            <c:ext xmlns:c16="http://schemas.microsoft.com/office/drawing/2014/chart" uri="{C3380CC4-5D6E-409C-BE32-E72D297353CC}">
              <c16:uniqueId val="{00000001-BE00-437F-BC67-F02DDADEDC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45.3</c:v>
                </c:pt>
                <c:pt idx="1">
                  <c:v>50.77</c:v>
                </c:pt>
                <c:pt idx="2">
                  <c:v>39.380000000000003</c:v>
                </c:pt>
                <c:pt idx="3">
                  <c:v>55.05</c:v>
                </c:pt>
                <c:pt idx="4">
                  <c:v>53.43</c:v>
                </c:pt>
              </c:numCache>
            </c:numRef>
          </c:val>
          <c:extLst>
            <c:ext xmlns:c16="http://schemas.microsoft.com/office/drawing/2014/chart" uri="{C3380CC4-5D6E-409C-BE32-E72D297353CC}">
              <c16:uniqueId val="{00000000-345B-4DD0-AA47-96FBCBC171B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65.37</c:v>
                </c:pt>
                <c:pt idx="4">
                  <c:v>68.11</c:v>
                </c:pt>
              </c:numCache>
            </c:numRef>
          </c:val>
          <c:smooth val="0"/>
          <c:extLst>
            <c:ext xmlns:c16="http://schemas.microsoft.com/office/drawing/2014/chart" uri="{C3380CC4-5D6E-409C-BE32-E72D297353CC}">
              <c16:uniqueId val="{00000001-345B-4DD0-AA47-96FBCBC171B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201.83</c:v>
                </c:pt>
                <c:pt idx="1">
                  <c:v>181.77</c:v>
                </c:pt>
                <c:pt idx="2">
                  <c:v>226.87</c:v>
                </c:pt>
                <c:pt idx="3">
                  <c:v>170.57</c:v>
                </c:pt>
                <c:pt idx="4">
                  <c:v>177.5</c:v>
                </c:pt>
              </c:numCache>
            </c:numRef>
          </c:val>
          <c:extLst>
            <c:ext xmlns:c16="http://schemas.microsoft.com/office/drawing/2014/chart" uri="{C3380CC4-5D6E-409C-BE32-E72D297353CC}">
              <c16:uniqueId val="{00000000-31ED-433D-9B5D-454D21E347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228.99</c:v>
                </c:pt>
                <c:pt idx="4">
                  <c:v>222.41</c:v>
                </c:pt>
              </c:numCache>
            </c:numRef>
          </c:val>
          <c:smooth val="0"/>
          <c:extLst>
            <c:ext xmlns:c16="http://schemas.microsoft.com/office/drawing/2014/chart" uri="{C3380CC4-5D6E-409C-BE32-E72D297353CC}">
              <c16:uniqueId val="{00000001-31ED-433D-9B5D-454D21E347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G10" zoomScale="85" zoomScaleNormal="70" zoomScaleSheetLayoutView="85" workbookViewId="0">
      <selection activeCell="BG36" sqref="BG35: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大洲市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42004</v>
      </c>
      <c r="AM8" s="51"/>
      <c r="AN8" s="51"/>
      <c r="AO8" s="51"/>
      <c r="AP8" s="51"/>
      <c r="AQ8" s="51"/>
      <c r="AR8" s="51"/>
      <c r="AS8" s="51"/>
      <c r="AT8" s="46">
        <f>データ!T6</f>
        <v>432.12</v>
      </c>
      <c r="AU8" s="46"/>
      <c r="AV8" s="46"/>
      <c r="AW8" s="46"/>
      <c r="AX8" s="46"/>
      <c r="AY8" s="46"/>
      <c r="AZ8" s="46"/>
      <c r="BA8" s="46"/>
      <c r="BB8" s="46">
        <f>データ!U6</f>
        <v>97.2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2.29</v>
      </c>
      <c r="Q10" s="46"/>
      <c r="R10" s="46"/>
      <c r="S10" s="46"/>
      <c r="T10" s="46"/>
      <c r="U10" s="46"/>
      <c r="V10" s="46"/>
      <c r="W10" s="46">
        <f>データ!Q6</f>
        <v>91.33</v>
      </c>
      <c r="X10" s="46"/>
      <c r="Y10" s="46"/>
      <c r="Z10" s="46"/>
      <c r="AA10" s="46"/>
      <c r="AB10" s="46"/>
      <c r="AC10" s="46"/>
      <c r="AD10" s="51">
        <f>データ!R6</f>
        <v>1705</v>
      </c>
      <c r="AE10" s="51"/>
      <c r="AF10" s="51"/>
      <c r="AG10" s="51"/>
      <c r="AH10" s="51"/>
      <c r="AI10" s="51"/>
      <c r="AJ10" s="51"/>
      <c r="AK10" s="2"/>
      <c r="AL10" s="51">
        <f>データ!V6</f>
        <v>954</v>
      </c>
      <c r="AM10" s="51"/>
      <c r="AN10" s="51"/>
      <c r="AO10" s="51"/>
      <c r="AP10" s="51"/>
      <c r="AQ10" s="51"/>
      <c r="AR10" s="51"/>
      <c r="AS10" s="51"/>
      <c r="AT10" s="46">
        <f>データ!W6</f>
        <v>0.24</v>
      </c>
      <c r="AU10" s="46"/>
      <c r="AV10" s="46"/>
      <c r="AW10" s="46"/>
      <c r="AX10" s="46"/>
      <c r="AY10" s="46"/>
      <c r="AZ10" s="46"/>
      <c r="BA10" s="46"/>
      <c r="BB10" s="46">
        <f>データ!X6</f>
        <v>3975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2+LZ1+A7RF9pLHNMO0xFdQbNq3hnPTgRh2KXrFF2krJGqRtsGJOaT+0Ngx4qv0XtYDHk1Lpiy3v3/cJGAsY4FA==" saltValue="/BF6koOwzv9aBp2ihc2o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382078</v>
      </c>
      <c r="D6" s="33">
        <f t="shared" si="3"/>
        <v>47</v>
      </c>
      <c r="E6" s="33">
        <f t="shared" si="3"/>
        <v>17</v>
      </c>
      <c r="F6" s="33">
        <f t="shared" si="3"/>
        <v>5</v>
      </c>
      <c r="G6" s="33">
        <f t="shared" si="3"/>
        <v>0</v>
      </c>
      <c r="H6" s="33" t="str">
        <f t="shared" si="3"/>
        <v>愛媛県　大洲市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2.29</v>
      </c>
      <c r="Q6" s="34">
        <f t="shared" si="3"/>
        <v>91.33</v>
      </c>
      <c r="R6" s="34">
        <f t="shared" si="3"/>
        <v>1705</v>
      </c>
      <c r="S6" s="34">
        <f t="shared" si="3"/>
        <v>42004</v>
      </c>
      <c r="T6" s="34">
        <f t="shared" si="3"/>
        <v>432.12</v>
      </c>
      <c r="U6" s="34">
        <f t="shared" si="3"/>
        <v>97.2</v>
      </c>
      <c r="V6" s="34">
        <f t="shared" si="3"/>
        <v>954</v>
      </c>
      <c r="W6" s="34">
        <f t="shared" si="3"/>
        <v>0.24</v>
      </c>
      <c r="X6" s="34">
        <f t="shared" si="3"/>
        <v>3975</v>
      </c>
      <c r="Y6" s="35">
        <f>IF(Y7="",NA(),Y7)</f>
        <v>67.7</v>
      </c>
      <c r="Z6" s="35">
        <f t="shared" ref="Z6:AH6" si="4">IF(Z7="",NA(),Z7)</f>
        <v>73.34</v>
      </c>
      <c r="AA6" s="35">
        <f t="shared" si="4"/>
        <v>84.21</v>
      </c>
      <c r="AB6" s="35">
        <f t="shared" si="4"/>
        <v>93.58</v>
      </c>
      <c r="AC6" s="35">
        <f t="shared" si="4"/>
        <v>99.42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444.45</v>
      </c>
      <c r="BG6" s="35">
        <f t="shared" ref="BG6:BO6" si="7">IF(BG7="",NA(),BG7)</f>
        <v>498.29</v>
      </c>
      <c r="BH6" s="34">
        <f t="shared" si="7"/>
        <v>0</v>
      </c>
      <c r="BI6" s="34">
        <f t="shared" si="7"/>
        <v>0</v>
      </c>
      <c r="BJ6" s="34">
        <f t="shared" si="7"/>
        <v>0</v>
      </c>
      <c r="BK6" s="35">
        <f t="shared" si="7"/>
        <v>974.93</v>
      </c>
      <c r="BL6" s="35">
        <f t="shared" si="7"/>
        <v>855.8</v>
      </c>
      <c r="BM6" s="35">
        <f t="shared" si="7"/>
        <v>789.46</v>
      </c>
      <c r="BN6" s="35">
        <f t="shared" si="7"/>
        <v>654.71</v>
      </c>
      <c r="BO6" s="35">
        <f t="shared" si="7"/>
        <v>783.8</v>
      </c>
      <c r="BP6" s="34" t="str">
        <f>IF(BP7="","",IF(BP7="-","【-】","【"&amp;SUBSTITUTE(TEXT(BP7,"#,##0.00"),"-","△")&amp;"】"))</f>
        <v>【832.52】</v>
      </c>
      <c r="BQ6" s="35">
        <f>IF(BQ7="",NA(),BQ7)</f>
        <v>45.3</v>
      </c>
      <c r="BR6" s="35">
        <f t="shared" ref="BR6:BZ6" si="8">IF(BR7="",NA(),BR7)</f>
        <v>50.77</v>
      </c>
      <c r="BS6" s="35">
        <f t="shared" si="8"/>
        <v>39.380000000000003</v>
      </c>
      <c r="BT6" s="35">
        <f t="shared" si="8"/>
        <v>55.05</v>
      </c>
      <c r="BU6" s="35">
        <f t="shared" si="8"/>
        <v>53.43</v>
      </c>
      <c r="BV6" s="35">
        <f t="shared" si="8"/>
        <v>55.32</v>
      </c>
      <c r="BW6" s="35">
        <f t="shared" si="8"/>
        <v>59.8</v>
      </c>
      <c r="BX6" s="35">
        <f t="shared" si="8"/>
        <v>57.77</v>
      </c>
      <c r="BY6" s="35">
        <f t="shared" si="8"/>
        <v>65.37</v>
      </c>
      <c r="BZ6" s="35">
        <f t="shared" si="8"/>
        <v>68.11</v>
      </c>
      <c r="CA6" s="34" t="str">
        <f>IF(CA7="","",IF(CA7="-","【-】","【"&amp;SUBSTITUTE(TEXT(CA7,"#,##0.00"),"-","△")&amp;"】"))</f>
        <v>【60.94】</v>
      </c>
      <c r="CB6" s="35">
        <f>IF(CB7="",NA(),CB7)</f>
        <v>201.83</v>
      </c>
      <c r="CC6" s="35">
        <f t="shared" ref="CC6:CK6" si="9">IF(CC7="",NA(),CC7)</f>
        <v>181.77</v>
      </c>
      <c r="CD6" s="35">
        <f t="shared" si="9"/>
        <v>226.87</v>
      </c>
      <c r="CE6" s="35">
        <f t="shared" si="9"/>
        <v>170.57</v>
      </c>
      <c r="CF6" s="35">
        <f t="shared" si="9"/>
        <v>177.5</v>
      </c>
      <c r="CG6" s="35">
        <f t="shared" si="9"/>
        <v>283.17</v>
      </c>
      <c r="CH6" s="35">
        <f t="shared" si="9"/>
        <v>263.76</v>
      </c>
      <c r="CI6" s="35">
        <f t="shared" si="9"/>
        <v>274.35000000000002</v>
      </c>
      <c r="CJ6" s="35">
        <f t="shared" si="9"/>
        <v>228.99</v>
      </c>
      <c r="CK6" s="35">
        <f t="shared" si="9"/>
        <v>222.41</v>
      </c>
      <c r="CL6" s="34" t="str">
        <f>IF(CL7="","",IF(CL7="-","【-】","【"&amp;SUBSTITUTE(TEXT(CL7,"#,##0.00"),"-","△")&amp;"】"))</f>
        <v>【253.04】</v>
      </c>
      <c r="CM6" s="35">
        <f>IF(CM7="",NA(),CM7)</f>
        <v>52.12</v>
      </c>
      <c r="CN6" s="35">
        <f t="shared" ref="CN6:CV6" si="10">IF(CN7="",NA(),CN7)</f>
        <v>52.12</v>
      </c>
      <c r="CO6" s="35">
        <f t="shared" si="10"/>
        <v>52.56</v>
      </c>
      <c r="CP6" s="35">
        <f t="shared" si="10"/>
        <v>47.66</v>
      </c>
      <c r="CQ6" s="35">
        <f t="shared" si="10"/>
        <v>56.35</v>
      </c>
      <c r="CR6" s="35">
        <f t="shared" si="10"/>
        <v>60.65</v>
      </c>
      <c r="CS6" s="35">
        <f t="shared" si="10"/>
        <v>51.75</v>
      </c>
      <c r="CT6" s="35">
        <f t="shared" si="10"/>
        <v>50.68</v>
      </c>
      <c r="CU6" s="35">
        <f t="shared" si="10"/>
        <v>54.06</v>
      </c>
      <c r="CV6" s="35">
        <f t="shared" si="10"/>
        <v>55.26</v>
      </c>
      <c r="CW6" s="34" t="str">
        <f>IF(CW7="","",IF(CW7="-","【-】","【"&amp;SUBSTITUTE(TEXT(CW7,"#,##0.00"),"-","△")&amp;"】"))</f>
        <v>【54.84】</v>
      </c>
      <c r="CX6" s="35">
        <f>IF(CX7="",NA(),CX7)</f>
        <v>86.25</v>
      </c>
      <c r="CY6" s="35">
        <f t="shared" ref="CY6:DG6" si="11">IF(CY7="",NA(),CY7)</f>
        <v>86</v>
      </c>
      <c r="CZ6" s="35">
        <f t="shared" si="11"/>
        <v>85.95</v>
      </c>
      <c r="DA6" s="35">
        <f t="shared" si="11"/>
        <v>85.25</v>
      </c>
      <c r="DB6" s="35">
        <f t="shared" si="11"/>
        <v>84.17</v>
      </c>
      <c r="DC6" s="35">
        <f t="shared" si="11"/>
        <v>84.58</v>
      </c>
      <c r="DD6" s="35">
        <f t="shared" si="11"/>
        <v>84.84</v>
      </c>
      <c r="DE6" s="35">
        <f t="shared" si="11"/>
        <v>84.86</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382078</v>
      </c>
      <c r="D7" s="37">
        <v>47</v>
      </c>
      <c r="E7" s="37">
        <v>17</v>
      </c>
      <c r="F7" s="37">
        <v>5</v>
      </c>
      <c r="G7" s="37">
        <v>0</v>
      </c>
      <c r="H7" s="37" t="s">
        <v>98</v>
      </c>
      <c r="I7" s="37" t="s">
        <v>99</v>
      </c>
      <c r="J7" s="37" t="s">
        <v>100</v>
      </c>
      <c r="K7" s="37" t="s">
        <v>101</v>
      </c>
      <c r="L7" s="37" t="s">
        <v>102</v>
      </c>
      <c r="M7" s="37" t="s">
        <v>103</v>
      </c>
      <c r="N7" s="38" t="s">
        <v>104</v>
      </c>
      <c r="O7" s="38" t="s">
        <v>105</v>
      </c>
      <c r="P7" s="38">
        <v>2.29</v>
      </c>
      <c r="Q7" s="38">
        <v>91.33</v>
      </c>
      <c r="R7" s="38">
        <v>1705</v>
      </c>
      <c r="S7" s="38">
        <v>42004</v>
      </c>
      <c r="T7" s="38">
        <v>432.12</v>
      </c>
      <c r="U7" s="38">
        <v>97.2</v>
      </c>
      <c r="V7" s="38">
        <v>954</v>
      </c>
      <c r="W7" s="38">
        <v>0.24</v>
      </c>
      <c r="X7" s="38">
        <v>3975</v>
      </c>
      <c r="Y7" s="38">
        <v>67.7</v>
      </c>
      <c r="Z7" s="38">
        <v>73.34</v>
      </c>
      <c r="AA7" s="38">
        <v>84.21</v>
      </c>
      <c r="AB7" s="38">
        <v>93.58</v>
      </c>
      <c r="AC7" s="38">
        <v>99.42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444.45</v>
      </c>
      <c r="BG7" s="38">
        <v>498.29</v>
      </c>
      <c r="BH7" s="38">
        <v>0</v>
      </c>
      <c r="BI7" s="38">
        <v>0</v>
      </c>
      <c r="BJ7" s="38">
        <v>0</v>
      </c>
      <c r="BK7" s="38">
        <v>974.93</v>
      </c>
      <c r="BL7" s="38">
        <v>855.8</v>
      </c>
      <c r="BM7" s="38">
        <v>789.46</v>
      </c>
      <c r="BN7" s="38">
        <v>654.71</v>
      </c>
      <c r="BO7" s="38">
        <v>783.8</v>
      </c>
      <c r="BP7" s="38">
        <v>832.52</v>
      </c>
      <c r="BQ7" s="38">
        <v>45.3</v>
      </c>
      <c r="BR7" s="38">
        <v>50.77</v>
      </c>
      <c r="BS7" s="38">
        <v>39.380000000000003</v>
      </c>
      <c r="BT7" s="38">
        <v>55.05</v>
      </c>
      <c r="BU7" s="38">
        <v>53.43</v>
      </c>
      <c r="BV7" s="38">
        <v>55.32</v>
      </c>
      <c r="BW7" s="38">
        <v>59.8</v>
      </c>
      <c r="BX7" s="38">
        <v>57.77</v>
      </c>
      <c r="BY7" s="38">
        <v>65.37</v>
      </c>
      <c r="BZ7" s="38">
        <v>68.11</v>
      </c>
      <c r="CA7" s="38">
        <v>60.94</v>
      </c>
      <c r="CB7" s="38">
        <v>201.83</v>
      </c>
      <c r="CC7" s="38">
        <v>181.77</v>
      </c>
      <c r="CD7" s="38">
        <v>226.87</v>
      </c>
      <c r="CE7" s="38">
        <v>170.57</v>
      </c>
      <c r="CF7" s="38">
        <v>177.5</v>
      </c>
      <c r="CG7" s="38">
        <v>283.17</v>
      </c>
      <c r="CH7" s="38">
        <v>263.76</v>
      </c>
      <c r="CI7" s="38">
        <v>274.35000000000002</v>
      </c>
      <c r="CJ7" s="38">
        <v>228.99</v>
      </c>
      <c r="CK7" s="38">
        <v>222.41</v>
      </c>
      <c r="CL7" s="38">
        <v>253.04</v>
      </c>
      <c r="CM7" s="38">
        <v>52.12</v>
      </c>
      <c r="CN7" s="38">
        <v>52.12</v>
      </c>
      <c r="CO7" s="38">
        <v>52.56</v>
      </c>
      <c r="CP7" s="38">
        <v>47.66</v>
      </c>
      <c r="CQ7" s="38">
        <v>56.35</v>
      </c>
      <c r="CR7" s="38">
        <v>60.65</v>
      </c>
      <c r="CS7" s="38">
        <v>51.75</v>
      </c>
      <c r="CT7" s="38">
        <v>50.68</v>
      </c>
      <c r="CU7" s="38">
        <v>54.06</v>
      </c>
      <c r="CV7" s="38">
        <v>55.26</v>
      </c>
      <c r="CW7" s="38">
        <v>54.84</v>
      </c>
      <c r="CX7" s="38">
        <v>86.25</v>
      </c>
      <c r="CY7" s="38">
        <v>86</v>
      </c>
      <c r="CZ7" s="38">
        <v>85.95</v>
      </c>
      <c r="DA7" s="38">
        <v>85.25</v>
      </c>
      <c r="DB7" s="38">
        <v>84.17</v>
      </c>
      <c r="DC7" s="38">
        <v>84.58</v>
      </c>
      <c r="DD7" s="38">
        <v>84.84</v>
      </c>
      <c r="DE7" s="38">
        <v>84.86</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2022-02-02T07:43:50Z</cp:lastPrinted>
  <dcterms:created xsi:type="dcterms:W3CDTF">2021-12-03T08:01:55Z</dcterms:created>
  <dcterms:modified xsi:type="dcterms:W3CDTF">2022-02-02T07:47:14Z</dcterms:modified>
  <cp:category/>
</cp:coreProperties>
</file>