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iyo.local\個人$\0728\デスクトップ\"/>
    </mc:Choice>
  </mc:AlternateContent>
  <xr:revisionPtr revIDLastSave="0" documentId="13_ncr:1_{ACCF7D26-A969-4F35-AC8A-C01A6B233857}" xr6:coauthVersionLast="36" xr6:coauthVersionMax="36" xr10:uidLastSave="{00000000-0000-0000-0000-000000000000}"/>
  <workbookProtection workbookAlgorithmName="SHA-512" workbookHashValue="8HgWzLL9rKk3em4P+zsM8Jk6kzIRv8jBG7ggIRUksKW99cZat+X+LVhw6ii2Q5UtaND7DkXVRx5KcrcBMNFiMA==" workbookSaltValue="37mNXprvpsBBiyckEkmtSA=="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AD10" i="4" s="1"/>
  <c r="Q6" i="5"/>
  <c r="P6" i="5"/>
  <c r="O6" i="5"/>
  <c r="N6" i="5"/>
  <c r="B10" i="4" s="1"/>
  <c r="M6" i="5"/>
  <c r="AD8" i="4" s="1"/>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W10" i="4"/>
  <c r="P10" i="4"/>
  <c r="I10" i="4"/>
  <c r="BB8" i="4"/>
  <c r="W8" i="4"/>
  <c r="B8" i="4"/>
  <c r="B6" i="4"/>
</calcChain>
</file>

<file path=xl/sharedStrings.xml><?xml version="1.0" encoding="utf-8"?>
<sst xmlns="http://schemas.openxmlformats.org/spreadsheetml/2006/main" count="319" uniqueCount="115">
  <si>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</si>
  <si>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</si>
  <si>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</si>
  <si>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</si>
  <si>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</si>
  <si>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</si>
  <si>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</si>
  <si>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</si>
  <si>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</si>
  <si>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</si>
  <si>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</si>
  <si>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</si>
  <si>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</si>
  <si>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</si>
  <si>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</si>
  <si>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</si>
  <si>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</si>
  <si>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</si>
  <si>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</si>
  <si>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</si>
  <si>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</si>
  <si>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</si>
  <si>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</si>
  <si>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</si>
  <si>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</si>
  <si>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</si>
  <si>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</si>
  <si>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</si>
  <si>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</si>
  <si>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</si>
  <si>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</si>
  <si>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</si>
  <si>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</si>
  <si>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</si>
  <si>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</si>
  <si>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</si>
  <si>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</si>
  <si>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</si>
  <si>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</si>
  <si>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</si>
  <si>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</si>
  <si>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</si>
  <si>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</si>
  <si>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</si>
  <si>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</si>
  <si>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</si>
  <si>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</si>
  <si>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</si>
  <si>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</si>
  <si>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</si>
  <si>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</si>
  <si>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</si>
  <si>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</si>
  <si>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</si>
  <si>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</si>
  <si>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</si>
  <si>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</si>
  <si>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</si>
  <si>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</si>
  <si>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</si>
  <si>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</si>
  <si>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</si>
  <si>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</si>
  <si>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</si>
  <si>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</si>
  <si>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</si>
  <si>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</si>
  <si>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</si>
  <si>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</si>
  <si>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</si>
  <si>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</si>
  <si>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</si>
  <si>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</si>
  <si>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</si>
  <si>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</si>
  <si>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</si>
  <si>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</si>
  <si>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</si>
  <si>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</si>
  <si>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</si>
  <si>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</si>
  <si>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</si>
  <si>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</si>
  <si>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</si>
  <si>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</si>
  <si>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</si>
  <si>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</si>
  <si>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</si>
  <si>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</si>
  <si>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</si>
  <si>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</si>
  <si>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</si>
  <si>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</si>
  <si>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</si>
  <si>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</si>
  <si>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</si>
  <si>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</si>
  <si>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</si>
  <si>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</si>
  <si>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</si>
  <si>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</si>
  <si>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</si>
  <si>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</si>
  <si>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</si>
  <si>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</si>
  <si>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</si>
  <si>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</si>
  <si>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</si>
  <si>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</si>
  <si>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</si>
  <si>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</si>
  <si>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</si>
  <si>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特定環境保全公共下水道事業は中山間地域の中山町地域を整備した事業で、現在整備が完了し今後は企業債の借入れが発生しないため企業債残高は減少していくものと考える。
　企業債残高対事業規模比率は、基準内繰入の経理方法を総務省方式に統一し皆減した。
　水洗化率は、類似団体より非常に高い値で優良な状態である。
　経費回収率は類似団体より低くなっており、今後は人口減少に加えて、節水型の社会構造による水量の減少が考えられるため、使用料増加に向けた対策が必要である。
　下水道事業は一般会計との間の適正な負担区分を前提として、雨水処理に要する経費は公費で負担し、汚水処理に要する経費は私費（使用料）でまかなう独立採算制の原則に基づき、使用料収入の確保が必要である。
　また、未接続者に接続を促すなど、より一層の水洗化を進め、施設の利用効率を高めるとともに有収水量の増加を図りたい。
</t>
    <rPh sb="15" eb="16">
      <t>チュウ</t>
    </rPh>
    <rPh sb="16" eb="18">
      <t>サンカン</t>
    </rPh>
    <rPh sb="18" eb="20">
      <t>チイキ</t>
    </rPh>
    <rPh sb="21" eb="23">
      <t>ナカヤマ</t>
    </rPh>
    <rPh sb="23" eb="24">
      <t>チョウ</t>
    </rPh>
    <rPh sb="24" eb="26">
      <t>チイキ</t>
    </rPh>
    <rPh sb="27" eb="29">
      <t>セイビ</t>
    </rPh>
    <rPh sb="31" eb="33">
      <t>ジギョウ</t>
    </rPh>
    <rPh sb="35" eb="37">
      <t>ゲンザイ</t>
    </rPh>
    <rPh sb="37" eb="39">
      <t>セイビ</t>
    </rPh>
    <rPh sb="40" eb="42">
      <t>カンリョウ</t>
    </rPh>
    <rPh sb="43" eb="45">
      <t>コンゴ</t>
    </rPh>
    <rPh sb="61" eb="63">
      <t>キギョウ</t>
    </rPh>
    <rPh sb="63" eb="64">
      <t>サイ</t>
    </rPh>
    <rPh sb="64" eb="66">
      <t>ザンダカ</t>
    </rPh>
    <rPh sb="76" eb="77">
      <t>カンガ</t>
    </rPh>
    <rPh sb="135" eb="137">
      <t>ヒジョウ</t>
    </rPh>
    <rPh sb="138" eb="139">
      <t>タカ</t>
    </rPh>
    <rPh sb="140" eb="141">
      <t>アタイ</t>
    </rPh>
    <rPh sb="142" eb="144">
      <t>ユウリョウ</t>
    </rPh>
    <rPh sb="145" eb="147">
      <t>ジョウタイ</t>
    </rPh>
    <rPh sb="173" eb="175">
      <t>コンゴ</t>
    </rPh>
    <rPh sb="196" eb="198">
      <t>スイリョウ</t>
    </rPh>
    <rPh sb="199" eb="201">
      <t>ゲンショウ</t>
    </rPh>
    <rPh sb="202" eb="203">
      <t>カンガ</t>
    </rPh>
    <rPh sb="210" eb="213">
      <t>シヨウリョウ</t>
    </rPh>
    <rPh sb="213" eb="215">
      <t>ゾウカ</t>
    </rPh>
    <rPh sb="216" eb="217">
      <t>ム</t>
    </rPh>
    <rPh sb="219" eb="221">
      <t>タイサク</t>
    </rPh>
    <rPh sb="222" eb="224">
      <t>ヒツヨウ</t>
    </rPh>
    <rPh sb="308" eb="309">
      <t>モト</t>
    </rPh>
    <phoneticPr fontId="4"/>
  </si>
  <si>
    <t>　汚水管渠については、耐用年数が50年であるため、直ちに対策する必要はないと思われる。
　中山町下水浄化センターにおいては、平成11年の供用開始から約22年が経過し、適切な管理のもと機械設備や電気設備の更新や修繕を実施し運用している状況である。
　このため、今後、機器が耐用年数を迎えることを考慮し、施設設備機器等のストックマネジメントを踏まえた長寿命化計画の策定を進めている。</t>
    <rPh sb="11" eb="13">
      <t>タイヨウ</t>
    </rPh>
    <rPh sb="13" eb="15">
      <t>ネンスウ</t>
    </rPh>
    <rPh sb="18" eb="19">
      <t>ネン</t>
    </rPh>
    <rPh sb="25" eb="26">
      <t>タダ</t>
    </rPh>
    <rPh sb="45" eb="47">
      <t>ナカヤマ</t>
    </rPh>
    <rPh sb="47" eb="48">
      <t>チョウ</t>
    </rPh>
    <rPh sb="83" eb="85">
      <t>テキセツ</t>
    </rPh>
    <rPh sb="86" eb="88">
      <t>カンリ</t>
    </rPh>
    <rPh sb="140" eb="141">
      <t>ムカ</t>
    </rPh>
    <rPh sb="152" eb="154">
      <t>セツビ</t>
    </rPh>
    <rPh sb="154" eb="156">
      <t>キキ</t>
    </rPh>
    <phoneticPr fontId="4"/>
  </si>
  <si>
    <t>　近年の課題である少子高齢化が進行していき、有収水量が減少していく傾向にあるため、使用料収入の大幅増加は見込むことができない。このため、使用料の改定を計画的に行うとともに、現在実施している複数年契約の施設維持管理をさらにすすめ、公共下水道事業とあわせて見直し、維持管理経費の縮減に努め、経費回収率、施設利用率の向上を図る。
　また施設の老朽化による改築更新が必要となるため、長寿命化、ストックマネジメント等、長期計画に基づき実施検討していく。
 本市の下水道事業は国の方針により、令和２年度から地方公営企業会計を適用した。</t>
    <rPh sb="4" eb="6">
      <t>カダイ</t>
    </rPh>
    <rPh sb="9" eb="11">
      <t>ショウシ</t>
    </rPh>
    <rPh sb="33" eb="35">
      <t>ケイコウ</t>
    </rPh>
    <rPh sb="41" eb="44">
      <t>シヨウリョウ</t>
    </rPh>
    <rPh sb="47" eb="49">
      <t>オオハバ</t>
    </rPh>
    <rPh sb="75" eb="78">
      <t>ケイカクテキ</t>
    </rPh>
    <rPh sb="158" eb="159">
      <t>ハカ</t>
    </rPh>
    <rPh sb="187" eb="191">
      <t>チョウジュミョウカ</t>
    </rPh>
    <rPh sb="202" eb="203">
      <t>トウ</t>
    </rPh>
    <rPh sb="214" eb="216">
      <t>ケントウ</t>
    </rPh>
    <rPh sb="223" eb="225">
      <t>ホンシ</t>
    </rPh>
    <rPh sb="226" eb="229">
      <t>ゲスイドウ</t>
    </rPh>
    <rPh sb="229" eb="231">
      <t>ジギョウ</t>
    </rPh>
    <rPh sb="232" eb="233">
      <t>クニ</t>
    </rPh>
    <rPh sb="234" eb="236">
      <t>ホウシン</t>
    </rPh>
    <rPh sb="240" eb="242">
      <t>レイワ</t>
    </rPh>
    <rPh sb="243" eb="245">
      <t>ネンド</t>
    </rPh>
    <rPh sb="247" eb="249">
      <t>チホウ</t>
    </rPh>
    <rPh sb="249" eb="251">
      <t>コウエイ</t>
    </rPh>
    <rPh sb="251" eb="253">
      <t>キギョウ</t>
    </rPh>
    <rPh sb="253" eb="255">
      <t>カイケイ</t>
    </rPh>
    <rPh sb="256" eb="258">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</si>
</sst>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8D6-46CC-B366-601AC31BC18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0.39</c:v>
                </c:pt>
              </c:numCache>
            </c:numRef>
          </c:val>
          <c:smooth val="0"/>
          <c:extLst>
            <c:ext xmlns:c16="http://schemas.microsoft.com/office/drawing/2014/chart" uri="{C3380CC4-5D6E-409C-BE32-E72D297353CC}">
              <c16:uniqueId val="{00000001-18D6-46CC-B366-601AC31BC18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0</c:v>
                </c:pt>
                <c:pt idx="1">
                  <c:v>0</c:v>
                </c:pt>
                <c:pt idx="2">
                  <c:v>0</c:v>
                </c:pt>
                <c:pt idx="3">
                  <c:v>0</c:v>
                </c:pt>
                <c:pt idx="4">
                  <c:v>47.68</c:v>
                </c:pt>
              </c:numCache>
            </c:numRef>
          </c:val>
          <c:extLst>
            <c:ext xmlns:c16="http://schemas.microsoft.com/office/drawing/2014/chart" uri="{C3380CC4-5D6E-409C-BE32-E72D297353CC}">
              <c16:uniqueId val="{00000000-76BA-4362-B623-A47D3FF32C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42.4</c:v>
                </c:pt>
              </c:numCache>
            </c:numRef>
          </c:val>
          <c:smooth val="0"/>
          <c:extLst>
            <c:ext xmlns:c16="http://schemas.microsoft.com/office/drawing/2014/chart" uri="{C3380CC4-5D6E-409C-BE32-E72D297353CC}">
              <c16:uniqueId val="{00000001-76BA-4362-B623-A47D3FF32C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0</c:v>
                </c:pt>
                <c:pt idx="1">
                  <c:v>0</c:v>
                </c:pt>
                <c:pt idx="2">
                  <c:v>0</c:v>
                </c:pt>
                <c:pt idx="3">
                  <c:v>0</c:v>
                </c:pt>
                <c:pt idx="4">
                  <c:v>89.46</c:v>
                </c:pt>
              </c:numCache>
            </c:numRef>
          </c:val>
          <c:extLst>
            <c:ext xmlns:c16="http://schemas.microsoft.com/office/drawing/2014/chart" uri="{C3380CC4-5D6E-409C-BE32-E72D297353CC}">
              <c16:uniqueId val="{00000000-E4F3-4552-AAC1-08A823553A0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84.19</c:v>
                </c:pt>
              </c:numCache>
            </c:numRef>
          </c:val>
          <c:smooth val="0"/>
          <c:extLst>
            <c:ext xmlns:c16="http://schemas.microsoft.com/office/drawing/2014/chart" uri="{C3380CC4-5D6E-409C-BE32-E72D297353CC}">
              <c16:uniqueId val="{00000001-E4F3-4552-AAC1-08A823553A0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0</c:v>
                </c:pt>
                <c:pt idx="1">
                  <c:v>0</c:v>
                </c:pt>
                <c:pt idx="2">
                  <c:v>0</c:v>
                </c:pt>
                <c:pt idx="3">
                  <c:v>0</c:v>
                </c:pt>
                <c:pt idx="4">
                  <c:v>107.14</c:v>
                </c:pt>
              </c:numCache>
            </c:numRef>
          </c:val>
          <c:extLst>
            <c:ext xmlns:c16="http://schemas.microsoft.com/office/drawing/2014/chart" uri="{C3380CC4-5D6E-409C-BE32-E72D297353CC}">
              <c16:uniqueId val="{00000000-293F-4919-B12F-2E27C186B9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105.78</c:v>
                </c:pt>
              </c:numCache>
            </c:numRef>
          </c:val>
          <c:smooth val="0"/>
          <c:extLst>
            <c:ext xmlns:c16="http://schemas.microsoft.com/office/drawing/2014/chart" uri="{C3380CC4-5D6E-409C-BE32-E72D297353CC}">
              <c16:uniqueId val="{00000001-293F-4919-B12F-2E27C186B9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0</c:v>
                </c:pt>
                <c:pt idx="1">
                  <c:v>0</c:v>
                </c:pt>
                <c:pt idx="2">
                  <c:v>0</c:v>
                </c:pt>
                <c:pt idx="3">
                  <c:v>0</c:v>
                </c:pt>
                <c:pt idx="4">
                  <c:v>3.23</c:v>
                </c:pt>
              </c:numCache>
            </c:numRef>
          </c:val>
          <c:extLst>
            <c:ext xmlns:c16="http://schemas.microsoft.com/office/drawing/2014/chart" uri="{C3380CC4-5D6E-409C-BE32-E72D297353CC}">
              <c16:uniqueId val="{00000000-DD6D-4DDE-B53D-7680AEF3AA7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21.36</c:v>
                </c:pt>
              </c:numCache>
            </c:numRef>
          </c:val>
          <c:smooth val="0"/>
          <c:extLst>
            <c:ext xmlns:c16="http://schemas.microsoft.com/office/drawing/2014/chart" uri="{C3380CC4-5D6E-409C-BE32-E72D297353CC}">
              <c16:uniqueId val="{00000001-DD6D-4DDE-B53D-7680AEF3AA7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D7CE-4E66-9580-ACBCE5B6D8B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0.01</c:v>
                </c:pt>
              </c:numCache>
            </c:numRef>
          </c:val>
          <c:smooth val="0"/>
          <c:extLst>
            <c:ext xmlns:c16="http://schemas.microsoft.com/office/drawing/2014/chart" uri="{C3380CC4-5D6E-409C-BE32-E72D297353CC}">
              <c16:uniqueId val="{00000001-D7CE-4E66-9580-ACBCE5B6D8B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D35-4E7D-9D5A-71B7D202282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63.96</c:v>
                </c:pt>
              </c:numCache>
            </c:numRef>
          </c:val>
          <c:smooth val="0"/>
          <c:extLst>
            <c:ext xmlns:c16="http://schemas.microsoft.com/office/drawing/2014/chart" uri="{C3380CC4-5D6E-409C-BE32-E72D297353CC}">
              <c16:uniqueId val="{00000001-1D35-4E7D-9D5A-71B7D202282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c:v>
                </c:pt>
                <c:pt idx="1">
                  <c:v>0</c:v>
                </c:pt>
                <c:pt idx="2">
                  <c:v>0</c:v>
                </c:pt>
                <c:pt idx="3">
                  <c:v>0</c:v>
                </c:pt>
                <c:pt idx="4">
                  <c:v>26.86</c:v>
                </c:pt>
              </c:numCache>
            </c:numRef>
          </c:val>
          <c:extLst>
            <c:ext xmlns:c16="http://schemas.microsoft.com/office/drawing/2014/chart" uri="{C3380CC4-5D6E-409C-BE32-E72D297353CC}">
              <c16:uniqueId val="{00000000-F779-425E-8C8C-9ACA29374CF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44.24</c:v>
                </c:pt>
              </c:numCache>
            </c:numRef>
          </c:val>
          <c:smooth val="0"/>
          <c:extLst>
            <c:ext xmlns:c16="http://schemas.microsoft.com/office/drawing/2014/chart" uri="{C3380CC4-5D6E-409C-BE32-E72D297353CC}">
              <c16:uniqueId val="{00000001-F779-425E-8C8C-9ACA29374CF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C329-4944-89DE-B78F162603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1258.43</c:v>
                </c:pt>
              </c:numCache>
            </c:numRef>
          </c:val>
          <c:smooth val="0"/>
          <c:extLst>
            <c:ext xmlns:c16="http://schemas.microsoft.com/office/drawing/2014/chart" uri="{C3380CC4-5D6E-409C-BE32-E72D297353CC}">
              <c16:uniqueId val="{00000001-C329-4944-89DE-B78F162603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0</c:v>
                </c:pt>
                <c:pt idx="1">
                  <c:v>0</c:v>
                </c:pt>
                <c:pt idx="2">
                  <c:v>0</c:v>
                </c:pt>
                <c:pt idx="3">
                  <c:v>0</c:v>
                </c:pt>
                <c:pt idx="4">
                  <c:v>48.96</c:v>
                </c:pt>
              </c:numCache>
            </c:numRef>
          </c:val>
          <c:extLst>
            <c:ext xmlns:c16="http://schemas.microsoft.com/office/drawing/2014/chart" uri="{C3380CC4-5D6E-409C-BE32-E72D297353CC}">
              <c16:uniqueId val="{00000000-C418-4A80-8451-B81044B284D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73.36</c:v>
                </c:pt>
              </c:numCache>
            </c:numRef>
          </c:val>
          <c:smooth val="0"/>
          <c:extLst>
            <c:ext xmlns:c16="http://schemas.microsoft.com/office/drawing/2014/chart" uri="{C3380CC4-5D6E-409C-BE32-E72D297353CC}">
              <c16:uniqueId val="{00000001-C418-4A80-8451-B81044B284D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0</c:v>
                </c:pt>
                <c:pt idx="1">
                  <c:v>0</c:v>
                </c:pt>
                <c:pt idx="2">
                  <c:v>0</c:v>
                </c:pt>
                <c:pt idx="3">
                  <c:v>0</c:v>
                </c:pt>
                <c:pt idx="4">
                  <c:v>324.37</c:v>
                </c:pt>
              </c:numCache>
            </c:numRef>
          </c:val>
          <c:extLst>
            <c:ext xmlns:c16="http://schemas.microsoft.com/office/drawing/2014/chart" uri="{C3380CC4-5D6E-409C-BE32-E72D297353CC}">
              <c16:uniqueId val="{00000000-F7AF-43A7-9F7E-5FD03E91776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224.88</c:v>
                </c:pt>
              </c:numCache>
            </c:numRef>
          </c:val>
          <c:smooth val="0"/>
          <c:extLst>
            <c:ext xmlns:c16="http://schemas.microsoft.com/office/drawing/2014/chart" uri="{C3380CC4-5D6E-409C-BE32-E72D297353CC}">
              <c16:uniqueId val="{00000001-F7AF-43A7-9F7E-5FD03E91776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1" sqref="B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愛媛県　伊予市</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63">
        <f>データ!S6</f>
        <v>36463</v>
      </c>
      <c r="AM8" s="63"/>
      <c r="AN8" s="63"/>
      <c r="AO8" s="63"/>
      <c r="AP8" s="63"/>
      <c r="AQ8" s="63"/>
      <c r="AR8" s="63"/>
      <c r="AS8" s="63"/>
      <c r="AT8" s="62">
        <f>データ!T6</f>
        <v>194.44</v>
      </c>
      <c r="AU8" s="62"/>
      <c r="AV8" s="62"/>
      <c r="AW8" s="62"/>
      <c r="AX8" s="62"/>
      <c r="AY8" s="62"/>
      <c r="AZ8" s="62"/>
      <c r="BA8" s="62"/>
      <c r="BB8" s="62">
        <f>データ!U6</f>
        <v>187.53</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78.319999999999993</v>
      </c>
      <c r="J10" s="62"/>
      <c r="K10" s="62"/>
      <c r="L10" s="62"/>
      <c r="M10" s="62"/>
      <c r="N10" s="62"/>
      <c r="O10" s="62"/>
      <c r="P10" s="62">
        <f>データ!P6</f>
        <v>2.5099999999999998</v>
      </c>
      <c r="Q10" s="62"/>
      <c r="R10" s="62"/>
      <c r="S10" s="62"/>
      <c r="T10" s="62"/>
      <c r="U10" s="62"/>
      <c r="V10" s="62"/>
      <c r="W10" s="62">
        <f>データ!Q6</f>
        <v>85.12</v>
      </c>
      <c r="X10" s="62"/>
      <c r="Y10" s="62"/>
      <c r="Z10" s="62"/>
      <c r="AA10" s="62"/>
      <c r="AB10" s="62"/>
      <c r="AC10" s="62"/>
      <c r="AD10" s="63">
        <f>データ!R6</f>
        <v>2910</v>
      </c>
      <c r="AE10" s="63"/>
      <c r="AF10" s="63"/>
      <c r="AG10" s="63"/>
      <c r="AH10" s="63"/>
      <c r="AI10" s="63"/>
      <c r="AJ10" s="63"/>
      <c r="AK10" s="2"/>
      <c r="AL10" s="63">
        <f>データ!V6</f>
        <v>911</v>
      </c>
      <c r="AM10" s="63"/>
      <c r="AN10" s="63"/>
      <c r="AO10" s="63"/>
      <c r="AP10" s="63"/>
      <c r="AQ10" s="63"/>
      <c r="AR10" s="63"/>
      <c r="AS10" s="63"/>
      <c r="AT10" s="62">
        <f>データ!W6</f>
        <v>0.55000000000000004</v>
      </c>
      <c r="AU10" s="62"/>
      <c r="AV10" s="62"/>
      <c r="AW10" s="62"/>
      <c r="AX10" s="62"/>
      <c r="AY10" s="62"/>
      <c r="AZ10" s="62"/>
      <c r="BA10" s="62"/>
      <c r="BB10" s="62">
        <f>データ!X6</f>
        <v>1656.36</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112</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113</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114</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ZXmHZ8Dz0iROirEIISptHSCobfR99hf8GjtxD3ZDqoU8xyxYM4prafC45FwcnkSb6dsWGOzg/FaEXlx3gNkNrw==" saltValue="mF5f/Q2kTRWNtRgPxQBcn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28</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54</v>
      </c>
      <c r="B4" s="30"/>
      <c r="C4" s="30"/>
      <c r="D4" s="30"/>
      <c r="E4" s="30"/>
      <c r="F4" s="30"/>
      <c r="G4" s="30"/>
      <c r="H4" s="74"/>
      <c r="I4" s="75"/>
      <c r="J4" s="75"/>
      <c r="K4" s="75"/>
      <c r="L4" s="75"/>
      <c r="M4" s="75"/>
      <c r="N4" s="75"/>
      <c r="O4" s="75"/>
      <c r="P4" s="75"/>
      <c r="Q4" s="75"/>
      <c r="R4" s="75"/>
      <c r="S4" s="75"/>
      <c r="T4" s="75"/>
      <c r="U4" s="75"/>
      <c r="V4" s="75"/>
      <c r="W4" s="75"/>
      <c r="X4" s="76"/>
      <c r="Y4" s="70" t="s">
        <v>55</v>
      </c>
      <c r="Z4" s="70"/>
      <c r="AA4" s="70"/>
      <c r="AB4" s="70"/>
      <c r="AC4" s="70"/>
      <c r="AD4" s="70"/>
      <c r="AE4" s="70"/>
      <c r="AF4" s="70"/>
      <c r="AG4" s="70"/>
      <c r="AH4" s="70"/>
      <c r="AI4" s="70"/>
      <c r="AJ4" s="70" t="s">
        <v>56</v>
      </c>
      <c r="AK4" s="70"/>
      <c r="AL4" s="70"/>
      <c r="AM4" s="70"/>
      <c r="AN4" s="70"/>
      <c r="AO4" s="70"/>
      <c r="AP4" s="70"/>
      <c r="AQ4" s="70"/>
      <c r="AR4" s="70"/>
      <c r="AS4" s="70"/>
      <c r="AT4" s="70"/>
      <c r="AU4" s="70" t="s">
        <v>57</v>
      </c>
      <c r="AV4" s="70"/>
      <c r="AW4" s="70"/>
      <c r="AX4" s="70"/>
      <c r="AY4" s="70"/>
      <c r="AZ4" s="70"/>
      <c r="BA4" s="70"/>
      <c r="BB4" s="70"/>
      <c r="BC4" s="70"/>
      <c r="BD4" s="70"/>
      <c r="BE4" s="70"/>
      <c r="BF4" s="70" t="s">
        <v>58</v>
      </c>
      <c r="BG4" s="70"/>
      <c r="BH4" s="70"/>
      <c r="BI4" s="70"/>
      <c r="BJ4" s="70"/>
      <c r="BK4" s="70"/>
      <c r="BL4" s="70"/>
      <c r="BM4" s="70"/>
      <c r="BN4" s="70"/>
      <c r="BO4" s="70"/>
      <c r="BP4" s="70"/>
      <c r="BQ4" s="70" t="s">
        <v>59</v>
      </c>
      <c r="BR4" s="70"/>
      <c r="BS4" s="70"/>
      <c r="BT4" s="70"/>
      <c r="BU4" s="70"/>
      <c r="BV4" s="70"/>
      <c r="BW4" s="70"/>
      <c r="BX4" s="70"/>
      <c r="BY4" s="70"/>
      <c r="BZ4" s="70"/>
      <c r="CA4" s="70"/>
      <c r="CB4" s="70" t="s">
        <v>60</v>
      </c>
      <c r="CC4" s="70"/>
      <c r="CD4" s="70"/>
      <c r="CE4" s="70"/>
      <c r="CF4" s="70"/>
      <c r="CG4" s="70"/>
      <c r="CH4" s="70"/>
      <c r="CI4" s="70"/>
      <c r="CJ4" s="70"/>
      <c r="CK4" s="70"/>
      <c r="CL4" s="70"/>
      <c r="CM4" s="70" t="s">
        <v>61</v>
      </c>
      <c r="CN4" s="70"/>
      <c r="CO4" s="70"/>
      <c r="CP4" s="70"/>
      <c r="CQ4" s="70"/>
      <c r="CR4" s="70"/>
      <c r="CS4" s="70"/>
      <c r="CT4" s="70"/>
      <c r="CU4" s="70"/>
      <c r="CV4" s="70"/>
      <c r="CW4" s="70"/>
      <c r="CX4" s="70" t="s">
        <v>62</v>
      </c>
      <c r="CY4" s="70"/>
      <c r="CZ4" s="70"/>
      <c r="DA4" s="70"/>
      <c r="DB4" s="70"/>
      <c r="DC4" s="70"/>
      <c r="DD4" s="70"/>
      <c r="DE4" s="70"/>
      <c r="DF4" s="70"/>
      <c r="DG4" s="70"/>
      <c r="DH4" s="70"/>
      <c r="DI4" s="70" t="s">
        <v>63</v>
      </c>
      <c r="DJ4" s="70"/>
      <c r="DK4" s="70"/>
      <c r="DL4" s="70"/>
      <c r="DM4" s="70"/>
      <c r="DN4" s="70"/>
      <c r="DO4" s="70"/>
      <c r="DP4" s="70"/>
      <c r="DQ4" s="70"/>
      <c r="DR4" s="70"/>
      <c r="DS4" s="70"/>
      <c r="DT4" s="70" t="s">
        <v>64</v>
      </c>
      <c r="DU4" s="70"/>
      <c r="DV4" s="70"/>
      <c r="DW4" s="70"/>
      <c r="DX4" s="70"/>
      <c r="DY4" s="70"/>
      <c r="DZ4" s="70"/>
      <c r="EA4" s="70"/>
      <c r="EB4" s="70"/>
      <c r="EC4" s="70"/>
      <c r="ED4" s="70"/>
      <c r="EE4" s="70" t="s">
        <v>65</v>
      </c>
      <c r="EF4" s="70"/>
      <c r="EG4" s="70"/>
      <c r="EH4" s="70"/>
      <c r="EI4" s="70"/>
      <c r="EJ4" s="70"/>
      <c r="EK4" s="70"/>
      <c r="EL4" s="70"/>
      <c r="EM4" s="70"/>
      <c r="EN4" s="70"/>
      <c r="EO4" s="70"/>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2020</v>
      </c>
      <c r="C6" s="33">
        <f t="shared" ref="C6:X6" si="3">C7</f>
        <v>382108</v>
      </c>
      <c r="D6" s="33">
        <f t="shared" si="3"/>
        <v>46</v>
      </c>
      <c r="E6" s="33">
        <f t="shared" si="3"/>
        <v>17</v>
      </c>
      <c r="F6" s="33">
        <f t="shared" si="3"/>
        <v>4</v>
      </c>
      <c r="G6" s="33">
        <f t="shared" si="3"/>
        <v>0</v>
      </c>
      <c r="H6" s="33" t="str">
        <f t="shared" si="3"/>
        <v>愛媛県　伊予市</v>
      </c>
      <c r="I6" s="33" t="str">
        <f t="shared" si="3"/>
        <v>法適用</v>
      </c>
      <c r="J6" s="33" t="str">
        <f t="shared" si="3"/>
        <v>下水道事業</v>
      </c>
      <c r="K6" s="33" t="str">
        <f t="shared" si="3"/>
        <v>特定環境保全公共下水道</v>
      </c>
      <c r="L6" s="33" t="str">
        <f t="shared" si="3"/>
        <v>D2</v>
      </c>
      <c r="M6" s="33" t="str">
        <f t="shared" si="3"/>
        <v>非設置</v>
      </c>
      <c r="N6" s="34" t="str">
        <f t="shared" si="3"/>
        <v>-</v>
      </c>
      <c r="O6" s="34">
        <f t="shared" si="3"/>
        <v>78.319999999999993</v>
      </c>
      <c r="P6" s="34">
        <f t="shared" si="3"/>
        <v>2.5099999999999998</v>
      </c>
      <c r="Q6" s="34">
        <f t="shared" si="3"/>
        <v>85.12</v>
      </c>
      <c r="R6" s="34">
        <f t="shared" si="3"/>
        <v>2910</v>
      </c>
      <c r="S6" s="34">
        <f t="shared" si="3"/>
        <v>36463</v>
      </c>
      <c r="T6" s="34">
        <f t="shared" si="3"/>
        <v>194.44</v>
      </c>
      <c r="U6" s="34">
        <f t="shared" si="3"/>
        <v>187.53</v>
      </c>
      <c r="V6" s="34">
        <f t="shared" si="3"/>
        <v>911</v>
      </c>
      <c r="W6" s="34">
        <f t="shared" si="3"/>
        <v>0.55000000000000004</v>
      </c>
      <c r="X6" s="34">
        <f t="shared" si="3"/>
        <v>1656.36</v>
      </c>
      <c r="Y6" s="35" t="str">
        <f>IF(Y7="",NA(),Y7)</f>
        <v>-</v>
      </c>
      <c r="Z6" s="35" t="str">
        <f t="shared" ref="Z6:AH6" si="4">IF(Z7="",NA(),Z7)</f>
        <v>-</v>
      </c>
      <c r="AA6" s="35" t="str">
        <f t="shared" si="4"/>
        <v>-</v>
      </c>
      <c r="AB6" s="35" t="str">
        <f t="shared" si="4"/>
        <v>-</v>
      </c>
      <c r="AC6" s="35">
        <f t="shared" si="4"/>
        <v>107.14</v>
      </c>
      <c r="AD6" s="35" t="str">
        <f t="shared" si="4"/>
        <v>-</v>
      </c>
      <c r="AE6" s="35" t="str">
        <f t="shared" si="4"/>
        <v>-</v>
      </c>
      <c r="AF6" s="35" t="str">
        <f t="shared" si="4"/>
        <v>-</v>
      </c>
      <c r="AG6" s="35" t="str">
        <f t="shared" si="4"/>
        <v>-</v>
      </c>
      <c r="AH6" s="35">
        <f t="shared" si="4"/>
        <v>105.78</v>
      </c>
      <c r="AI6" s="34" t="str">
        <f>IF(AI7="","",IF(AI7="-","【-】","【"&amp;SUBSTITUTE(TEXT(AI7,"#,##0.00"),"-","△")&amp;"】"))</f>
        <v>【104.83】</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63.96</v>
      </c>
      <c r="AT6" s="34" t="str">
        <f>IF(AT7="","",IF(AT7="-","【-】","【"&amp;SUBSTITUTE(TEXT(AT7,"#,##0.00"),"-","△")&amp;"】"))</f>
        <v>【61.55】</v>
      </c>
      <c r="AU6" s="35" t="str">
        <f>IF(AU7="",NA(),AU7)</f>
        <v>-</v>
      </c>
      <c r="AV6" s="35" t="str">
        <f t="shared" ref="AV6:BD6" si="6">IF(AV7="",NA(),AV7)</f>
        <v>-</v>
      </c>
      <c r="AW6" s="35" t="str">
        <f t="shared" si="6"/>
        <v>-</v>
      </c>
      <c r="AX6" s="35" t="str">
        <f t="shared" si="6"/>
        <v>-</v>
      </c>
      <c r="AY6" s="35">
        <f t="shared" si="6"/>
        <v>26.86</v>
      </c>
      <c r="AZ6" s="35" t="str">
        <f t="shared" si="6"/>
        <v>-</v>
      </c>
      <c r="BA6" s="35" t="str">
        <f t="shared" si="6"/>
        <v>-</v>
      </c>
      <c r="BB6" s="35" t="str">
        <f t="shared" si="6"/>
        <v>-</v>
      </c>
      <c r="BC6" s="35" t="str">
        <f t="shared" si="6"/>
        <v>-</v>
      </c>
      <c r="BD6" s="35">
        <f t="shared" si="6"/>
        <v>44.24</v>
      </c>
      <c r="BE6" s="34" t="str">
        <f>IF(BE7="","",IF(BE7="-","【-】","【"&amp;SUBSTITUTE(TEXT(BE7,"#,##0.00"),"-","△")&amp;"】"))</f>
        <v>【45.34】</v>
      </c>
      <c r="BF6" s="35" t="str">
        <f>IF(BF7="",NA(),BF7)</f>
        <v>-</v>
      </c>
      <c r="BG6" s="35" t="str">
        <f t="shared" ref="BG6:BO6" si="7">IF(BG7="",NA(),BG7)</f>
        <v>-</v>
      </c>
      <c r="BH6" s="35" t="str">
        <f t="shared" si="7"/>
        <v>-</v>
      </c>
      <c r="BI6" s="35" t="str">
        <f t="shared" si="7"/>
        <v>-</v>
      </c>
      <c r="BJ6" s="34">
        <f t="shared" si="7"/>
        <v>0</v>
      </c>
      <c r="BK6" s="35" t="str">
        <f t="shared" si="7"/>
        <v>-</v>
      </c>
      <c r="BL6" s="35" t="str">
        <f t="shared" si="7"/>
        <v>-</v>
      </c>
      <c r="BM6" s="35" t="str">
        <f t="shared" si="7"/>
        <v>-</v>
      </c>
      <c r="BN6" s="35" t="str">
        <f t="shared" si="7"/>
        <v>-</v>
      </c>
      <c r="BO6" s="35">
        <f t="shared" si="7"/>
        <v>1258.43</v>
      </c>
      <c r="BP6" s="34" t="str">
        <f>IF(BP7="","",IF(BP7="-","【-】","【"&amp;SUBSTITUTE(TEXT(BP7,"#,##0.00"),"-","△")&amp;"】"))</f>
        <v>【1,260.21】</v>
      </c>
      <c r="BQ6" s="35" t="str">
        <f>IF(BQ7="",NA(),BQ7)</f>
        <v>-</v>
      </c>
      <c r="BR6" s="35" t="str">
        <f t="shared" ref="BR6:BZ6" si="8">IF(BR7="",NA(),BR7)</f>
        <v>-</v>
      </c>
      <c r="BS6" s="35" t="str">
        <f t="shared" si="8"/>
        <v>-</v>
      </c>
      <c r="BT6" s="35" t="str">
        <f t="shared" si="8"/>
        <v>-</v>
      </c>
      <c r="BU6" s="35">
        <f t="shared" si="8"/>
        <v>48.96</v>
      </c>
      <c r="BV6" s="35" t="str">
        <f t="shared" si="8"/>
        <v>-</v>
      </c>
      <c r="BW6" s="35" t="str">
        <f t="shared" si="8"/>
        <v>-</v>
      </c>
      <c r="BX6" s="35" t="str">
        <f t="shared" si="8"/>
        <v>-</v>
      </c>
      <c r="BY6" s="35" t="str">
        <f t="shared" si="8"/>
        <v>-</v>
      </c>
      <c r="BZ6" s="35">
        <f t="shared" si="8"/>
        <v>73.36</v>
      </c>
      <c r="CA6" s="34" t="str">
        <f>IF(CA7="","",IF(CA7="-","【-】","【"&amp;SUBSTITUTE(TEXT(CA7,"#,##0.00"),"-","△")&amp;"】"))</f>
        <v>【75.29】</v>
      </c>
      <c r="CB6" s="35" t="str">
        <f>IF(CB7="",NA(),CB7)</f>
        <v>-</v>
      </c>
      <c r="CC6" s="35" t="str">
        <f t="shared" ref="CC6:CK6" si="9">IF(CC7="",NA(),CC7)</f>
        <v>-</v>
      </c>
      <c r="CD6" s="35" t="str">
        <f t="shared" si="9"/>
        <v>-</v>
      </c>
      <c r="CE6" s="35" t="str">
        <f t="shared" si="9"/>
        <v>-</v>
      </c>
      <c r="CF6" s="35">
        <f t="shared" si="9"/>
        <v>324.37</v>
      </c>
      <c r="CG6" s="35" t="str">
        <f t="shared" si="9"/>
        <v>-</v>
      </c>
      <c r="CH6" s="35" t="str">
        <f t="shared" si="9"/>
        <v>-</v>
      </c>
      <c r="CI6" s="35" t="str">
        <f t="shared" si="9"/>
        <v>-</v>
      </c>
      <c r="CJ6" s="35" t="str">
        <f t="shared" si="9"/>
        <v>-</v>
      </c>
      <c r="CK6" s="35">
        <f t="shared" si="9"/>
        <v>224.88</v>
      </c>
      <c r="CL6" s="34" t="str">
        <f>IF(CL7="","",IF(CL7="-","【-】","【"&amp;SUBSTITUTE(TEXT(CL7,"#,##0.00"),"-","△")&amp;"】"))</f>
        <v>【215.41】</v>
      </c>
      <c r="CM6" s="35" t="str">
        <f>IF(CM7="",NA(),CM7)</f>
        <v>-</v>
      </c>
      <c r="CN6" s="35" t="str">
        <f t="shared" ref="CN6:CV6" si="10">IF(CN7="",NA(),CN7)</f>
        <v>-</v>
      </c>
      <c r="CO6" s="35" t="str">
        <f t="shared" si="10"/>
        <v>-</v>
      </c>
      <c r="CP6" s="35" t="str">
        <f t="shared" si="10"/>
        <v>-</v>
      </c>
      <c r="CQ6" s="35">
        <f t="shared" si="10"/>
        <v>47.68</v>
      </c>
      <c r="CR6" s="35" t="str">
        <f t="shared" si="10"/>
        <v>-</v>
      </c>
      <c r="CS6" s="35" t="str">
        <f t="shared" si="10"/>
        <v>-</v>
      </c>
      <c r="CT6" s="35" t="str">
        <f t="shared" si="10"/>
        <v>-</v>
      </c>
      <c r="CU6" s="35" t="str">
        <f t="shared" si="10"/>
        <v>-</v>
      </c>
      <c r="CV6" s="35">
        <f t="shared" si="10"/>
        <v>42.4</v>
      </c>
      <c r="CW6" s="34" t="str">
        <f>IF(CW7="","",IF(CW7="-","【-】","【"&amp;SUBSTITUTE(TEXT(CW7,"#,##0.00"),"-","△")&amp;"】"))</f>
        <v>【42.90】</v>
      </c>
      <c r="CX6" s="35" t="str">
        <f>IF(CX7="",NA(),CX7)</f>
        <v>-</v>
      </c>
      <c r="CY6" s="35" t="str">
        <f t="shared" ref="CY6:DG6" si="11">IF(CY7="",NA(),CY7)</f>
        <v>-</v>
      </c>
      <c r="CZ6" s="35" t="str">
        <f t="shared" si="11"/>
        <v>-</v>
      </c>
      <c r="DA6" s="35" t="str">
        <f t="shared" si="11"/>
        <v>-</v>
      </c>
      <c r="DB6" s="35">
        <f t="shared" si="11"/>
        <v>89.46</v>
      </c>
      <c r="DC6" s="35" t="str">
        <f t="shared" si="11"/>
        <v>-</v>
      </c>
      <c r="DD6" s="35" t="str">
        <f t="shared" si="11"/>
        <v>-</v>
      </c>
      <c r="DE6" s="35" t="str">
        <f t="shared" si="11"/>
        <v>-</v>
      </c>
      <c r="DF6" s="35" t="str">
        <f t="shared" si="11"/>
        <v>-</v>
      </c>
      <c r="DG6" s="35">
        <f t="shared" si="11"/>
        <v>84.19</v>
      </c>
      <c r="DH6" s="34" t="str">
        <f>IF(DH7="","",IF(DH7="-","【-】","【"&amp;SUBSTITUTE(TEXT(DH7,"#,##0.00"),"-","△")&amp;"】"))</f>
        <v>【84.75】</v>
      </c>
      <c r="DI6" s="35" t="str">
        <f>IF(DI7="",NA(),DI7)</f>
        <v>-</v>
      </c>
      <c r="DJ6" s="35" t="str">
        <f t="shared" ref="DJ6:DR6" si="12">IF(DJ7="",NA(),DJ7)</f>
        <v>-</v>
      </c>
      <c r="DK6" s="35" t="str">
        <f t="shared" si="12"/>
        <v>-</v>
      </c>
      <c r="DL6" s="35" t="str">
        <f t="shared" si="12"/>
        <v>-</v>
      </c>
      <c r="DM6" s="35">
        <f t="shared" si="12"/>
        <v>3.23</v>
      </c>
      <c r="DN6" s="35" t="str">
        <f t="shared" si="12"/>
        <v>-</v>
      </c>
      <c r="DO6" s="35" t="str">
        <f t="shared" si="12"/>
        <v>-</v>
      </c>
      <c r="DP6" s="35" t="str">
        <f t="shared" si="12"/>
        <v>-</v>
      </c>
      <c r="DQ6" s="35" t="str">
        <f t="shared" si="12"/>
        <v>-</v>
      </c>
      <c r="DR6" s="35">
        <f t="shared" si="12"/>
        <v>21.36</v>
      </c>
      <c r="DS6" s="34" t="str">
        <f>IF(DS7="","",IF(DS7="-","【-】","【"&amp;SUBSTITUTE(TEXT(DS7,"#,##0.00"),"-","△")&amp;"】"))</f>
        <v>【23.60】</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0.01</v>
      </c>
      <c r="ED6" s="34" t="str">
        <f>IF(ED7="","",IF(ED7="-","【-】","【"&amp;SUBSTITUTE(TEXT(ED7,"#,##0.00"),"-","△")&amp;"】"))</f>
        <v>【0.01】</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0.39</v>
      </c>
      <c r="EO6" s="34" t="str">
        <f>IF(EO7="","",IF(EO7="-","【-】","【"&amp;SUBSTITUTE(TEXT(EO7,"#,##0.00"),"-","△")&amp;"】"))</f>
        <v>【0.30】</v>
      </c>
    </row>
    <row r="7" spans="1:148" s="36" customFormat="1" x14ac:dyDescent="0.15">
      <c r="A7" s="28"/>
      <c r="B7" s="37">
        <v>2020</v>
      </c>
      <c r="C7" s="37">
        <v>382108</v>
      </c>
      <c r="D7" s="37">
        <v>46</v>
      </c>
      <c r="E7" s="37">
        <v>17</v>
      </c>
      <c r="F7" s="37">
        <v>4</v>
      </c>
      <c r="G7" s="37">
        <v>0</v>
      </c>
      <c r="H7" s="37" t="s">
        <v>95</v>
      </c>
      <c r="I7" s="37" t="s">
        <v>96</v>
      </c>
      <c r="J7" s="37" t="s">
        <v>97</v>
      </c>
      <c r="K7" s="37" t="s">
        <v>98</v>
      </c>
      <c r="L7" s="37" t="s">
        <v>99</v>
      </c>
      <c r="M7" s="37" t="s">
        <v>100</v>
      </c>
      <c r="N7" s="38" t="s">
        <v>101</v>
      </c>
      <c r="O7" s="38">
        <v>78.319999999999993</v>
      </c>
      <c r="P7" s="38">
        <v>2.5099999999999998</v>
      </c>
      <c r="Q7" s="38">
        <v>85.12</v>
      </c>
      <c r="R7" s="38">
        <v>2910</v>
      </c>
      <c r="S7" s="38">
        <v>36463</v>
      </c>
      <c r="T7" s="38">
        <v>194.44</v>
      </c>
      <c r="U7" s="38">
        <v>187.53</v>
      </c>
      <c r="V7" s="38">
        <v>911</v>
      </c>
      <c r="W7" s="38">
        <v>0.55000000000000004</v>
      </c>
      <c r="X7" s="38">
        <v>1656.36</v>
      </c>
      <c r="Y7" s="38" t="s">
        <v>101</v>
      </c>
      <c r="Z7" s="38" t="s">
        <v>101</v>
      </c>
      <c r="AA7" s="38" t="s">
        <v>101</v>
      </c>
      <c r="AB7" s="38" t="s">
        <v>101</v>
      </c>
      <c r="AC7" s="38">
        <v>107.14</v>
      </c>
      <c r="AD7" s="38" t="s">
        <v>101</v>
      </c>
      <c r="AE7" s="38" t="s">
        <v>101</v>
      </c>
      <c r="AF7" s="38" t="s">
        <v>101</v>
      </c>
      <c r="AG7" s="38" t="s">
        <v>101</v>
      </c>
      <c r="AH7" s="38">
        <v>105.78</v>
      </c>
      <c r="AI7" s="38">
        <v>104.83</v>
      </c>
      <c r="AJ7" s="38" t="s">
        <v>101</v>
      </c>
      <c r="AK7" s="38" t="s">
        <v>101</v>
      </c>
      <c r="AL7" s="38" t="s">
        <v>101</v>
      </c>
      <c r="AM7" s="38" t="s">
        <v>101</v>
      </c>
      <c r="AN7" s="38">
        <v>0</v>
      </c>
      <c r="AO7" s="38" t="s">
        <v>101</v>
      </c>
      <c r="AP7" s="38" t="s">
        <v>101</v>
      </c>
      <c r="AQ7" s="38" t="s">
        <v>101</v>
      </c>
      <c r="AR7" s="38" t="s">
        <v>101</v>
      </c>
      <c r="AS7" s="38">
        <v>63.96</v>
      </c>
      <c r="AT7" s="38">
        <v>61.55</v>
      </c>
      <c r="AU7" s="38" t="s">
        <v>101</v>
      </c>
      <c r="AV7" s="38" t="s">
        <v>101</v>
      </c>
      <c r="AW7" s="38" t="s">
        <v>101</v>
      </c>
      <c r="AX7" s="38" t="s">
        <v>101</v>
      </c>
      <c r="AY7" s="38">
        <v>26.86</v>
      </c>
      <c r="AZ7" s="38" t="s">
        <v>101</v>
      </c>
      <c r="BA7" s="38" t="s">
        <v>101</v>
      </c>
      <c r="BB7" s="38" t="s">
        <v>101</v>
      </c>
      <c r="BC7" s="38" t="s">
        <v>101</v>
      </c>
      <c r="BD7" s="38">
        <v>44.24</v>
      </c>
      <c r="BE7" s="38">
        <v>45.34</v>
      </c>
      <c r="BF7" s="38" t="s">
        <v>101</v>
      </c>
      <c r="BG7" s="38" t="s">
        <v>101</v>
      </c>
      <c r="BH7" s="38" t="s">
        <v>101</v>
      </c>
      <c r="BI7" s="38" t="s">
        <v>101</v>
      </c>
      <c r="BJ7" s="38">
        <v>0</v>
      </c>
      <c r="BK7" s="38" t="s">
        <v>101</v>
      </c>
      <c r="BL7" s="38" t="s">
        <v>101</v>
      </c>
      <c r="BM7" s="38" t="s">
        <v>101</v>
      </c>
      <c r="BN7" s="38" t="s">
        <v>101</v>
      </c>
      <c r="BO7" s="38">
        <v>1258.43</v>
      </c>
      <c r="BP7" s="38">
        <v>1260.21</v>
      </c>
      <c r="BQ7" s="38" t="s">
        <v>101</v>
      </c>
      <c r="BR7" s="38" t="s">
        <v>101</v>
      </c>
      <c r="BS7" s="38" t="s">
        <v>101</v>
      </c>
      <c r="BT7" s="38" t="s">
        <v>101</v>
      </c>
      <c r="BU7" s="38">
        <v>48.96</v>
      </c>
      <c r="BV7" s="38" t="s">
        <v>101</v>
      </c>
      <c r="BW7" s="38" t="s">
        <v>101</v>
      </c>
      <c r="BX7" s="38" t="s">
        <v>101</v>
      </c>
      <c r="BY7" s="38" t="s">
        <v>101</v>
      </c>
      <c r="BZ7" s="38">
        <v>73.36</v>
      </c>
      <c r="CA7" s="38">
        <v>75.290000000000006</v>
      </c>
      <c r="CB7" s="38" t="s">
        <v>101</v>
      </c>
      <c r="CC7" s="38" t="s">
        <v>101</v>
      </c>
      <c r="CD7" s="38" t="s">
        <v>101</v>
      </c>
      <c r="CE7" s="38" t="s">
        <v>101</v>
      </c>
      <c r="CF7" s="38">
        <v>324.37</v>
      </c>
      <c r="CG7" s="38" t="s">
        <v>101</v>
      </c>
      <c r="CH7" s="38" t="s">
        <v>101</v>
      </c>
      <c r="CI7" s="38" t="s">
        <v>101</v>
      </c>
      <c r="CJ7" s="38" t="s">
        <v>101</v>
      </c>
      <c r="CK7" s="38">
        <v>224.88</v>
      </c>
      <c r="CL7" s="38">
        <v>215.41</v>
      </c>
      <c r="CM7" s="38" t="s">
        <v>101</v>
      </c>
      <c r="CN7" s="38" t="s">
        <v>101</v>
      </c>
      <c r="CO7" s="38" t="s">
        <v>101</v>
      </c>
      <c r="CP7" s="38" t="s">
        <v>101</v>
      </c>
      <c r="CQ7" s="38">
        <v>47.68</v>
      </c>
      <c r="CR7" s="38" t="s">
        <v>101</v>
      </c>
      <c r="CS7" s="38" t="s">
        <v>101</v>
      </c>
      <c r="CT7" s="38" t="s">
        <v>101</v>
      </c>
      <c r="CU7" s="38" t="s">
        <v>101</v>
      </c>
      <c r="CV7" s="38">
        <v>42.4</v>
      </c>
      <c r="CW7" s="38">
        <v>42.9</v>
      </c>
      <c r="CX7" s="38" t="s">
        <v>101</v>
      </c>
      <c r="CY7" s="38" t="s">
        <v>101</v>
      </c>
      <c r="CZ7" s="38" t="s">
        <v>101</v>
      </c>
      <c r="DA7" s="38" t="s">
        <v>101</v>
      </c>
      <c r="DB7" s="38">
        <v>89.46</v>
      </c>
      <c r="DC7" s="38" t="s">
        <v>101</v>
      </c>
      <c r="DD7" s="38" t="s">
        <v>101</v>
      </c>
      <c r="DE7" s="38" t="s">
        <v>101</v>
      </c>
      <c r="DF7" s="38" t="s">
        <v>101</v>
      </c>
      <c r="DG7" s="38">
        <v>84.19</v>
      </c>
      <c r="DH7" s="38">
        <v>84.75</v>
      </c>
      <c r="DI7" s="38" t="s">
        <v>101</v>
      </c>
      <c r="DJ7" s="38" t="s">
        <v>101</v>
      </c>
      <c r="DK7" s="38" t="s">
        <v>101</v>
      </c>
      <c r="DL7" s="38" t="s">
        <v>101</v>
      </c>
      <c r="DM7" s="38">
        <v>3.23</v>
      </c>
      <c r="DN7" s="38" t="s">
        <v>101</v>
      </c>
      <c r="DO7" s="38" t="s">
        <v>101</v>
      </c>
      <c r="DP7" s="38" t="s">
        <v>101</v>
      </c>
      <c r="DQ7" s="38" t="s">
        <v>101</v>
      </c>
      <c r="DR7" s="38">
        <v>21.36</v>
      </c>
      <c r="DS7" s="38">
        <v>23.6</v>
      </c>
      <c r="DT7" s="38" t="s">
        <v>101</v>
      </c>
      <c r="DU7" s="38" t="s">
        <v>101</v>
      </c>
      <c r="DV7" s="38" t="s">
        <v>101</v>
      </c>
      <c r="DW7" s="38" t="s">
        <v>101</v>
      </c>
      <c r="DX7" s="38">
        <v>0</v>
      </c>
      <c r="DY7" s="38" t="s">
        <v>101</v>
      </c>
      <c r="DZ7" s="38" t="s">
        <v>101</v>
      </c>
      <c r="EA7" s="38" t="s">
        <v>101</v>
      </c>
      <c r="EB7" s="38" t="s">
        <v>101</v>
      </c>
      <c r="EC7" s="38">
        <v>0.01</v>
      </c>
      <c r="ED7" s="38">
        <v>0.01</v>
      </c>
      <c r="EE7" s="38" t="s">
        <v>101</v>
      </c>
      <c r="EF7" s="38" t="s">
        <v>101</v>
      </c>
      <c r="EG7" s="38" t="s">
        <v>101</v>
      </c>
      <c r="EH7" s="38" t="s">
        <v>101</v>
      </c>
      <c r="EI7" s="38">
        <v>0</v>
      </c>
      <c r="EJ7" s="38" t="s">
        <v>101</v>
      </c>
      <c r="EK7" s="38" t="s">
        <v>101</v>
      </c>
      <c r="EL7" s="38" t="s">
        <v>101</v>
      </c>
      <c r="EM7" s="38" t="s">
        <v>101</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107</v>
      </c>
    </row>
    <row r="12" spans="1:148" x14ac:dyDescent="0.15">
      <c r="B12">
        <v>1</v>
      </c>
      <c r="C12">
        <v>1</v>
      </c>
      <c r="D12">
        <v>1</v>
      </c>
      <c r="E12">
        <v>1</v>
      </c>
      <c r="F12">
        <v>2</v>
      </c>
      <c r="G12" t="s">
        <v>108</v>
      </c>
    </row>
    <row r="13" spans="1:148" x14ac:dyDescent="0.15">
      <c r="B13" t="s">
        <v>109</v>
      </c>
      <c r="C13" t="s">
        <v>109</v>
      </c>
      <c r="D13" t="s">
        <v>109</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2021-12-03T07:27:42Z</dcterms:created>
  <dcterms:modified xsi:type="dcterms:W3CDTF">2022-01-13T23:50:31Z</dcterms:modified>
  <cp:category/>
</cp:coreProperties>
</file>