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832\Downloads\08伊予市\"/>
    </mc:Choice>
  </mc:AlternateContent>
  <xr:revisionPtr revIDLastSave="0" documentId="13_ncr:1_{1D013CBA-C47D-4290-9EC8-3431ACFB1B4F}" xr6:coauthVersionLast="36" xr6:coauthVersionMax="36" xr10:uidLastSave="{00000000-0000-0000-0000-000000000000}"/>
  <workbookProtection workbookAlgorithmName="SHA-512" workbookHashValue="KxZBWVA5k9Yyk0qSyoIEjVfzC0lNDZQ2Z9acKtEYqE952eLFIg9oL44sSNndFWE6e9/uUMkMMrDpFgPCmXSaQg==" workbookSaltValue="jfhPpAxia9A4wy9WaNUVu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P6" i="5"/>
  <c r="P10" i="4" s="1"/>
  <c r="O6" i="5"/>
  <c r="I10" i="4" s="1"/>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D10" i="4"/>
  <c r="W10" i="4"/>
  <c r="AL8" i="4"/>
  <c r="AD8" i="4"/>
  <c r="P8" i="4"/>
  <c r="I8" i="4"/>
  <c r="B8" i="4"/>
</calcChain>
</file>

<file path=xl/sharedStrings.xml><?xml version="1.0" encoding="utf-8"?>
<sst xmlns="http://schemas.openxmlformats.org/spreadsheetml/2006/main" count="247" uniqueCount="122">
  <si>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</si>
  <si>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</si>
  <si>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</si>
  <si>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</si>
  <si>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</si>
  <si>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</si>
  <si>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</si>
  <si>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</si>
  <si>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</si>
  <si>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</si>
  <si>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</si>
  <si>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</si>
  <si>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</si>
  <si>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</si>
  <si>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</si>
  <si>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</si>
  <si>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</si>
  <si>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</si>
  <si>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</si>
  <si>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</si>
  <si>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</si>
  <si>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</si>
  <si>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</si>
  <si>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</si>
  <si>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</si>
  <si>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</si>
  <si>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</si>
  <si>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</si>
  <si>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</si>
  <si>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</si>
  <si>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</si>
  <si>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</si>
  <si>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</si>
  <si>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</si>
  <si>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</si>
  <si>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</si>
  <si>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</si>
  <si>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</si>
  <si>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</si>
  <si>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</si>
  <si>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</si>
  <si>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</si>
  <si>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</si>
  <si>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</si>
  <si>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</si>
  <si>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</si>
  <si>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</si>
  <si>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</si>
  <si>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</si>
  <si>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</si>
  <si>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</si>
  <si>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</si>
  <si>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</si>
  <si>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</si>
  <si>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</si>
  <si>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</si>
  <si>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</si>
  <si>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</si>
  <si>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</si>
  <si>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</si>
  <si>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</si>
  <si>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</si>
  <si>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</si>
  <si>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</si>
  <si>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</si>
  <si>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</si>
  <si>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</si>
  <si>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</si>
  <si>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</si>
  <si>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</si>
  <si>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</si>
  <si>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</si>
  <si>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</si>
  <si>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</si>
  <si>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</si>
  <si>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</si>
  <si>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</si>
  <si>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</si>
  <si>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</si>
  <si>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</si>
  <si>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</si>
  <si>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</si>
  <si>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</si>
  <si>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</si>
  <si>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</si>
  <si>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</si>
  <si>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</si>
  <si>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</si>
  <si>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</si>
  <si>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</si>
  <si>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</si>
  <si>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</si>
  <si>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</si>
  <si>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</si>
  <si>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</si>
  <si>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</si>
  <si>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</si>
  <si>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</si>
  <si>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</si>
  <si>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</si>
  <si>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</si>
  <si>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</si>
  <si>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</si>
  <si>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</si>
  <si>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</si>
  <si>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</si>
  <si>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</si>
  <si>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</si>
  <si>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</si>
  <si>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</si>
  <si>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</si>
  <si>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</si>
  <si>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</si>
  <si>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</si>
  <si>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</si>
  <si>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</si>
  <si>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</si>
  <si>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</si>
  <si>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</si>
  <si>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１０年からの整備事業開始であり、約１０年程度経過している浄化槽が多くあります。ブロワーを含む駆動機器等の消耗品を除けば、老朽化による不具合等はまだありませんが、今後も維持管理業者と協力し、不具合等の早期発見・迅速対応に努めます。</t>
    <rPh sb="1" eb="3">
      <t>ヘイセイ</t>
    </rPh>
    <rPh sb="5" eb="6">
      <t>ネン</t>
    </rPh>
    <rPh sb="9" eb="11">
      <t>セイビ</t>
    </rPh>
    <rPh sb="11" eb="13">
      <t>ジギョウ</t>
    </rPh>
    <rPh sb="13" eb="15">
      <t>カイシ</t>
    </rPh>
    <rPh sb="19" eb="20">
      <t>ヤク</t>
    </rPh>
    <rPh sb="22" eb="23">
      <t>ネン</t>
    </rPh>
    <rPh sb="23" eb="25">
      <t>テイド</t>
    </rPh>
    <rPh sb="25" eb="27">
      <t>ケイカ</t>
    </rPh>
    <rPh sb="31" eb="34">
      <t>ジョウカソウ</t>
    </rPh>
    <rPh sb="35" eb="36">
      <t>オオ</t>
    </rPh>
    <rPh sb="47" eb="48">
      <t>フク</t>
    </rPh>
    <rPh sb="49" eb="51">
      <t>クドウ</t>
    </rPh>
    <rPh sb="51" eb="53">
      <t>キキ</t>
    </rPh>
    <rPh sb="53" eb="54">
      <t>トウ</t>
    </rPh>
    <rPh sb="55" eb="57">
      <t>ショウモウ</t>
    </rPh>
    <rPh sb="57" eb="58">
      <t>ヒン</t>
    </rPh>
    <rPh sb="59" eb="60">
      <t>ノゾ</t>
    </rPh>
    <rPh sb="63" eb="65">
      <t>ロウキュウ</t>
    </rPh>
    <rPh sb="65" eb="66">
      <t>カ</t>
    </rPh>
    <rPh sb="69" eb="72">
      <t>フグアイ</t>
    </rPh>
    <rPh sb="72" eb="73">
      <t>トウ</t>
    </rPh>
    <rPh sb="83" eb="85">
      <t>コンゴ</t>
    </rPh>
    <rPh sb="86" eb="88">
      <t>イジ</t>
    </rPh>
    <rPh sb="88" eb="90">
      <t>カンリ</t>
    </rPh>
    <rPh sb="90" eb="92">
      <t>ギョウシャ</t>
    </rPh>
    <rPh sb="93" eb="95">
      <t>キョウリョク</t>
    </rPh>
    <rPh sb="97" eb="100">
      <t>フグアイ</t>
    </rPh>
    <rPh sb="100" eb="101">
      <t>トウ</t>
    </rPh>
    <rPh sb="102" eb="104">
      <t>ソウキ</t>
    </rPh>
    <rPh sb="104" eb="106">
      <t>ハッケン</t>
    </rPh>
    <rPh sb="107" eb="109">
      <t>ジンソク</t>
    </rPh>
    <rPh sb="109" eb="111">
      <t>タイオウ</t>
    </rPh>
    <rPh sb="112" eb="113">
      <t>ツト</t>
    </rPh>
    <phoneticPr fontId="4"/>
  </si>
  <si>
    <t>　収益的収支比率については、本来、料金収入で会計全体を賄う、独立採算による経営が基本と考えますが本市の地域実情を勘案すると、現状の料金収入のみで運営することは困難な状況であり、一般会計からの繰入金に頼らざるを得ない状況です。　　　　　　　　　　　　　　　　　　　　　　　　　　　　　　　　　　　　　　　
　令和３年度、市設置型浄化槽の個人譲与が開始されることに伴い、浄化槽の修繕費等の維持管理費が増加したため、経費回収率は低下し、汚水処理原価も高騰していますています。　　　
　以上のことから、今後も汚水処理費削減に努めていくとともに、健全経営に向けた取り組みについても図る必要がある考えます。</t>
    <rPh sb="1" eb="3">
      <t>シュウエキ</t>
    </rPh>
    <rPh sb="3" eb="4">
      <t>テキ</t>
    </rPh>
    <rPh sb="4" eb="6">
      <t>シュウシ</t>
    </rPh>
    <rPh sb="6" eb="8">
      <t>ヒリツ</t>
    </rPh>
    <rPh sb="14" eb="16">
      <t>ホンライ</t>
    </rPh>
    <rPh sb="17" eb="19">
      <t>リョウキン</t>
    </rPh>
    <rPh sb="19" eb="21">
      <t>シュウニュウ</t>
    </rPh>
    <rPh sb="22" eb="24">
      <t>カイケイ</t>
    </rPh>
    <rPh sb="24" eb="26">
      <t>ゼンタイ</t>
    </rPh>
    <rPh sb="27" eb="28">
      <t>マカナ</t>
    </rPh>
    <rPh sb="30" eb="32">
      <t>ドクリツ</t>
    </rPh>
    <rPh sb="32" eb="34">
      <t>サイサン</t>
    </rPh>
    <rPh sb="37" eb="39">
      <t>ケイエイ</t>
    </rPh>
    <rPh sb="40" eb="42">
      <t>キホン</t>
    </rPh>
    <rPh sb="43" eb="44">
      <t>カンガ</t>
    </rPh>
    <rPh sb="48" eb="50">
      <t>ホンシ</t>
    </rPh>
    <rPh sb="51" eb="53">
      <t>チイキ</t>
    </rPh>
    <rPh sb="53" eb="55">
      <t>ジツジョウ</t>
    </rPh>
    <rPh sb="56" eb="58">
      <t>カンアン</t>
    </rPh>
    <rPh sb="62" eb="64">
      <t>ゲンジョウ</t>
    </rPh>
    <rPh sb="65" eb="67">
      <t>リョウキン</t>
    </rPh>
    <rPh sb="67" eb="69">
      <t>シュウニュウ</t>
    </rPh>
    <rPh sb="72" eb="74">
      <t>ウンエイ</t>
    </rPh>
    <rPh sb="79" eb="81">
      <t>コンナン</t>
    </rPh>
    <rPh sb="82" eb="84">
      <t>ジョウキョウ</t>
    </rPh>
    <rPh sb="88" eb="90">
      <t>イッパン</t>
    </rPh>
    <rPh sb="90" eb="92">
      <t>カイケイ</t>
    </rPh>
    <rPh sb="95" eb="97">
      <t>クリイレ</t>
    </rPh>
    <rPh sb="97" eb="98">
      <t>キン</t>
    </rPh>
    <rPh sb="99" eb="100">
      <t>タヨ</t>
    </rPh>
    <rPh sb="104" eb="105">
      <t>エ</t>
    </rPh>
    <rPh sb="107" eb="109">
      <t>ジョウキョウ</t>
    </rPh>
    <rPh sb="153" eb="155">
      <t>レイワ</t>
    </rPh>
    <rPh sb="156" eb="158">
      <t>ネンド</t>
    </rPh>
    <rPh sb="159" eb="160">
      <t>シ</t>
    </rPh>
    <rPh sb="160" eb="163">
      <t>セッチガタ</t>
    </rPh>
    <rPh sb="163" eb="166">
      <t>ジョウカソウ</t>
    </rPh>
    <rPh sb="167" eb="169">
      <t>コジン</t>
    </rPh>
    <rPh sb="169" eb="171">
      <t>ジョウヨ</t>
    </rPh>
    <rPh sb="172" eb="174">
      <t>カイシ</t>
    </rPh>
    <rPh sb="180" eb="181">
      <t>トモナ</t>
    </rPh>
    <rPh sb="183" eb="186">
      <t>ジョウカソウ</t>
    </rPh>
    <rPh sb="187" eb="189">
      <t>シュウゼン</t>
    </rPh>
    <rPh sb="189" eb="190">
      <t>ヒ</t>
    </rPh>
    <rPh sb="190" eb="191">
      <t>トウ</t>
    </rPh>
    <rPh sb="192" eb="194">
      <t>イジ</t>
    </rPh>
    <rPh sb="194" eb="196">
      <t>カンリ</t>
    </rPh>
    <rPh sb="196" eb="197">
      <t>ヒ</t>
    </rPh>
    <rPh sb="198" eb="200">
      <t>ゾウカ</t>
    </rPh>
    <rPh sb="205" eb="207">
      <t>ケイヒ</t>
    </rPh>
    <rPh sb="207" eb="209">
      <t>カイシュウ</t>
    </rPh>
    <rPh sb="209" eb="210">
      <t>リツ</t>
    </rPh>
    <rPh sb="211" eb="213">
      <t>テイカ</t>
    </rPh>
    <rPh sb="215" eb="217">
      <t>オスイ</t>
    </rPh>
    <rPh sb="217" eb="219">
      <t>ショリ</t>
    </rPh>
    <rPh sb="219" eb="221">
      <t>ゲンカ</t>
    </rPh>
    <rPh sb="222" eb="224">
      <t>コウトウ</t>
    </rPh>
    <rPh sb="239" eb="241">
      <t>イジョウ</t>
    </rPh>
    <rPh sb="247" eb="249">
      <t>コンゴ</t>
    </rPh>
    <rPh sb="250" eb="252">
      <t>オスイ</t>
    </rPh>
    <rPh sb="252" eb="254">
      <t>ショリ</t>
    </rPh>
    <rPh sb="254" eb="255">
      <t>ヒ</t>
    </rPh>
    <rPh sb="255" eb="257">
      <t>サクゲン</t>
    </rPh>
    <rPh sb="258" eb="259">
      <t>ツト</t>
    </rPh>
    <rPh sb="268" eb="270">
      <t>ケンゼン</t>
    </rPh>
    <rPh sb="270" eb="272">
      <t>ケイエイ</t>
    </rPh>
    <rPh sb="273" eb="274">
      <t>ム</t>
    </rPh>
    <rPh sb="276" eb="277">
      <t>ト</t>
    </rPh>
    <rPh sb="278" eb="279">
      <t>ク</t>
    </rPh>
    <rPh sb="285" eb="286">
      <t>ハカ</t>
    </rPh>
    <rPh sb="287" eb="289">
      <t>ヒツヨウ</t>
    </rPh>
    <rPh sb="292" eb="293">
      <t>カンガ</t>
    </rPh>
    <phoneticPr fontId="4"/>
  </si>
  <si>
    <t>　特定地域生活排水処理事業は、本市の公共下水道や特定環境保全公共下水道及び農業集落排水施設の区域外の地域で行われている事業です。
　令和３年度から個人譲与を開始し、経営は徐々に適正な水準に向かうものと思われます。しかし、高齢・過疎による人口減少が見込まれる地域であることから、今後の料金収入減少に対して検討し、維持管理費等の節減に努めて参ります。</t>
    <rPh sb="1" eb="3">
      <t>トクテイ</t>
    </rPh>
    <rPh sb="3" eb="5">
      <t>チイキ</t>
    </rPh>
    <rPh sb="5" eb="7">
      <t>セイカツ</t>
    </rPh>
    <rPh sb="7" eb="9">
      <t>ハイスイ</t>
    </rPh>
    <rPh sb="9" eb="11">
      <t>ショリ</t>
    </rPh>
    <rPh sb="11" eb="13">
      <t>ジギョウ</t>
    </rPh>
    <rPh sb="15" eb="17">
      <t>ホンシ</t>
    </rPh>
    <rPh sb="18" eb="20">
      <t>コウキョウ</t>
    </rPh>
    <rPh sb="20" eb="23">
      <t>ゲスイドウ</t>
    </rPh>
    <rPh sb="24" eb="26">
      <t>トクテイ</t>
    </rPh>
    <rPh sb="26" eb="28">
      <t>カンキョウ</t>
    </rPh>
    <rPh sb="28" eb="30">
      <t>ホゼン</t>
    </rPh>
    <rPh sb="30" eb="32">
      <t>コウキョウ</t>
    </rPh>
    <rPh sb="32" eb="35">
      <t>ゲスイドウ</t>
    </rPh>
    <rPh sb="35" eb="36">
      <t>オヨ</t>
    </rPh>
    <rPh sb="37" eb="39">
      <t>ノウギョウ</t>
    </rPh>
    <rPh sb="39" eb="41">
      <t>シュウラク</t>
    </rPh>
    <rPh sb="41" eb="43">
      <t>ハイスイ</t>
    </rPh>
    <rPh sb="43" eb="45">
      <t>シセツ</t>
    </rPh>
    <rPh sb="46" eb="49">
      <t>クイキガイ</t>
    </rPh>
    <rPh sb="50" eb="52">
      <t>チイキ</t>
    </rPh>
    <rPh sb="53" eb="54">
      <t>オコナ</t>
    </rPh>
    <rPh sb="59" eb="61">
      <t>ジギョウ</t>
    </rPh>
    <rPh sb="66" eb="68">
      <t>レイワ</t>
    </rPh>
    <rPh sb="69" eb="71">
      <t>ネンド</t>
    </rPh>
    <rPh sb="73" eb="75">
      <t>コジン</t>
    </rPh>
    <rPh sb="75" eb="77">
      <t>ジョウヨ</t>
    </rPh>
    <rPh sb="78" eb="80">
      <t>カイシ</t>
    </rPh>
    <rPh sb="82" eb="84">
      <t>ケイエイ</t>
    </rPh>
    <rPh sb="85" eb="87">
      <t>ジョジョ</t>
    </rPh>
    <rPh sb="88" eb="90">
      <t>テキセイ</t>
    </rPh>
    <rPh sb="91" eb="93">
      <t>スイジュン</t>
    </rPh>
    <rPh sb="94" eb="95">
      <t>ム</t>
    </rPh>
    <rPh sb="100" eb="101">
      <t>オモ</t>
    </rPh>
    <rPh sb="110" eb="112">
      <t>コウレイ</t>
    </rPh>
    <rPh sb="113" eb="115">
      <t>カソ</t>
    </rPh>
    <rPh sb="118" eb="120">
      <t>ジンコウ</t>
    </rPh>
    <rPh sb="120" eb="122">
      <t>ゲンショウ</t>
    </rPh>
    <rPh sb="123" eb="125">
      <t>ミコ</t>
    </rPh>
    <rPh sb="128" eb="130">
      <t>チイキ</t>
    </rPh>
    <rPh sb="138" eb="140">
      <t>コンゴ</t>
    </rPh>
    <rPh sb="141" eb="143">
      <t>リョウキン</t>
    </rPh>
    <rPh sb="143" eb="145">
      <t>シュウニュウ</t>
    </rPh>
    <rPh sb="145" eb="147">
      <t>ゲンショウ</t>
    </rPh>
    <rPh sb="148" eb="149">
      <t>タイ</t>
    </rPh>
    <rPh sb="151" eb="153">
      <t>ケントウ</t>
    </rPh>
    <rPh sb="155" eb="157">
      <t>イジ</t>
    </rPh>
    <rPh sb="157" eb="160">
      <t>カンリヒ</t>
    </rPh>
    <rPh sb="160" eb="161">
      <t>トウ</t>
    </rPh>
    <rPh sb="162" eb="164">
      <t>セツゲン</t>
    </rPh>
    <rPh sb="165" eb="166">
      <t>ツト</t>
    </rPh>
    <rPh sb="168" eb="169">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</si>
</sst>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0F-4845-B1BD-5723A00C3BF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D0F-4845-B1BD-5723A00C3BF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6B-489B-8BB4-9B3C58239D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676B-489B-8BB4-9B3C58239D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04-4DC7-B164-18260122D6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F104-4DC7-B164-18260122D6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90.26</c:v>
                </c:pt>
                <c:pt idx="1">
                  <c:v>90.01</c:v>
                </c:pt>
                <c:pt idx="2">
                  <c:v>89.16</c:v>
                </c:pt>
                <c:pt idx="3">
                  <c:v>89.02</c:v>
                </c:pt>
                <c:pt idx="4">
                  <c:v>90.48</c:v>
                </c:pt>
              </c:numCache>
            </c:numRef>
          </c:val>
          <c:extLst>
            <c:ext xmlns:c16="http://schemas.microsoft.com/office/drawing/2014/chart" uri="{C3380CC4-5D6E-409C-BE32-E72D297353CC}">
              <c16:uniqueId val="{00000000-306A-4879-B3AE-10F05BD6DC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A-4879-B3AE-10F05BD6DC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F4-46EF-A9EC-9747790D55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F4-46EF-A9EC-9747790D55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A3-4ECD-9DB1-402290BECFD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A3-4ECD-9DB1-402290BECFD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1A-4851-842E-650A125B3B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1A-4851-842E-650A125B3B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98-47D0-AA82-570A014371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98-47D0-AA82-570A014371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419.59</c:v>
                </c:pt>
                <c:pt idx="1">
                  <c:v>403.67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D78-4E3B-A9C1-F42C50FA348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9D78-4E3B-A9C1-F42C50FA348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42.99</c:v>
                </c:pt>
                <c:pt idx="1">
                  <c:v>42.64</c:v>
                </c:pt>
                <c:pt idx="2">
                  <c:v>50.61</c:v>
                </c:pt>
                <c:pt idx="3">
                  <c:v>50.04</c:v>
                </c:pt>
                <c:pt idx="4">
                  <c:v>40.4</c:v>
                </c:pt>
              </c:numCache>
            </c:numRef>
          </c:val>
          <c:extLst>
            <c:ext xmlns:c16="http://schemas.microsoft.com/office/drawing/2014/chart" uri="{C3380CC4-5D6E-409C-BE32-E72D297353CC}">
              <c16:uniqueId val="{00000000-4586-446F-A0E3-1441FB9CB2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4586-446F-A0E3-1441FB9CB2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468.22</c:v>
                </c:pt>
                <c:pt idx="1">
                  <c:v>477.74</c:v>
                </c:pt>
                <c:pt idx="2">
                  <c:v>403.77</c:v>
                </c:pt>
                <c:pt idx="3">
                  <c:v>410.86</c:v>
                </c:pt>
                <c:pt idx="4">
                  <c:v>507.93</c:v>
                </c:pt>
              </c:numCache>
            </c:numRef>
          </c:val>
          <c:extLst>
            <c:ext xmlns:c16="http://schemas.microsoft.com/office/drawing/2014/chart" uri="{C3380CC4-5D6E-409C-BE32-E72D297353CC}">
              <c16:uniqueId val="{00000000-B32C-499E-A128-CB5F916B67E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B32C-499E-A128-CB5F916B67E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36463</v>
      </c>
      <c r="AM8" s="69"/>
      <c r="AN8" s="69"/>
      <c r="AO8" s="69"/>
      <c r="AP8" s="69"/>
      <c r="AQ8" s="69"/>
      <c r="AR8" s="69"/>
      <c r="AS8" s="69"/>
      <c r="AT8" s="68">
        <f>データ!T6</f>
        <v>194.44</v>
      </c>
      <c r="AU8" s="68"/>
      <c r="AV8" s="68"/>
      <c r="AW8" s="68"/>
      <c r="AX8" s="68"/>
      <c r="AY8" s="68"/>
      <c r="AZ8" s="68"/>
      <c r="BA8" s="68"/>
      <c r="BB8" s="68">
        <f>データ!U6</f>
        <v>187.53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6.51</v>
      </c>
      <c r="Q10" s="68"/>
      <c r="R10" s="68"/>
      <c r="S10" s="68"/>
      <c r="T10" s="68"/>
      <c r="U10" s="68"/>
      <c r="V10" s="68"/>
      <c r="W10" s="68">
        <f>データ!Q6</f>
        <v>100</v>
      </c>
      <c r="X10" s="68"/>
      <c r="Y10" s="68"/>
      <c r="Z10" s="68"/>
      <c r="AA10" s="68"/>
      <c r="AB10" s="68"/>
      <c r="AC10" s="68"/>
      <c r="AD10" s="69">
        <f>データ!R6</f>
        <v>3600</v>
      </c>
      <c r="AE10" s="69"/>
      <c r="AF10" s="69"/>
      <c r="AG10" s="69"/>
      <c r="AH10" s="69"/>
      <c r="AI10" s="69"/>
      <c r="AJ10" s="69"/>
      <c r="AK10" s="2"/>
      <c r="AL10" s="69">
        <f>データ!V6</f>
        <v>2363</v>
      </c>
      <c r="AM10" s="69"/>
      <c r="AN10" s="69"/>
      <c r="AO10" s="69"/>
      <c r="AP10" s="69"/>
      <c r="AQ10" s="69"/>
      <c r="AR10" s="69"/>
      <c r="AS10" s="69"/>
      <c r="AT10" s="68">
        <f>データ!W6</f>
        <v>136.83000000000001</v>
      </c>
      <c r="AU10" s="68"/>
      <c r="AV10" s="68"/>
      <c r="AW10" s="68"/>
      <c r="AX10" s="68"/>
      <c r="AY10" s="68"/>
      <c r="AZ10" s="68"/>
      <c r="BA10" s="68"/>
      <c r="BB10" s="68">
        <f>データ!X6</f>
        <v>17.27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【314.13】</v>
      </c>
      <c r="I86" s="26" t="str">
        <f>データ!CA6</f>
        <v>【58.42】</v>
      </c>
      <c r="J86" s="26" t="str">
        <f>データ!CL6</f>
        <v>【282.28】</v>
      </c>
      <c r="K86" s="26" t="str">
        <f>データ!CW6</f>
        <v>【57.83】</v>
      </c>
      <c r="L86" s="26" t="str">
        <f>データ!DH6</f>
        <v>【77.67】</v>
      </c>
      <c r="M86" s="26" t="s">
        <v>45</v>
      </c>
      <c r="N86" s="26" t="s">
        <v>45</v>
      </c>
      <c r="O86" s="26" t="str">
        <f>データ!EO6</f>
        <v>【-】</v>
      </c>
    </row>
  </sheetData>
  <sheetProtection algorithmName="SHA-512" hashValue="N5kYcnnxKTvVejaAEnr6xoZg9lm3lM2BiT2w11f3i+cE1fy5yEfNZXdV4z+PIPmWUcZLFPqewR8Qv9eCYsEaUQ==" saltValue="MQvoXHDLhcu7KVeas/1n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382108</v>
      </c>
      <c r="D6" s="33">
        <f t="shared" si="3"/>
        <v>47</v>
      </c>
      <c r="E6" s="33">
        <f t="shared" si="3"/>
        <v>18</v>
      </c>
      <c r="F6" s="33">
        <f t="shared" si="3"/>
        <v>0</v>
      </c>
      <c r="G6" s="33">
        <f t="shared" si="3"/>
        <v>0</v>
      </c>
      <c r="H6" s="33" t="str">
        <f t="shared" si="3"/>
        <v>愛媛県　伊予市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6.51</v>
      </c>
      <c r="Q6" s="34">
        <f t="shared" si="3"/>
        <v>100</v>
      </c>
      <c r="R6" s="34">
        <f t="shared" si="3"/>
        <v>3600</v>
      </c>
      <c r="S6" s="34">
        <f t="shared" si="3"/>
        <v>36463</v>
      </c>
      <c r="T6" s="34">
        <f t="shared" si="3"/>
        <v>194.44</v>
      </c>
      <c r="U6" s="34">
        <f t="shared" si="3"/>
        <v>187.53</v>
      </c>
      <c r="V6" s="34">
        <f t="shared" si="3"/>
        <v>2363</v>
      </c>
      <c r="W6" s="34">
        <f t="shared" si="3"/>
        <v>136.83000000000001</v>
      </c>
      <c r="X6" s="34">
        <f t="shared" si="3"/>
        <v>17.27</v>
      </c>
      <c r="Y6" s="35">
        <f>IF(Y7="",NA(),Y7)</f>
        <v>90.26</v>
      </c>
      <c r="Z6" s="35">
        <f t="shared" ref="Z6:AH6" si="4">IF(Z7="",NA(),Z7)</f>
        <v>90.01</v>
      </c>
      <c r="AA6" s="35">
        <f t="shared" si="4"/>
        <v>89.16</v>
      </c>
      <c r="AB6" s="35">
        <f t="shared" si="4"/>
        <v>89.02</v>
      </c>
      <c r="AC6" s="35">
        <f t="shared" si="4"/>
        <v>90.48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419.59</v>
      </c>
      <c r="BG6" s="35">
        <f t="shared" ref="BG6:BO6" si="7">IF(BG7="",NA(),BG7)</f>
        <v>403.67</v>
      </c>
      <c r="BH6" s="34">
        <f t="shared" si="7"/>
        <v>0</v>
      </c>
      <c r="BI6" s="34">
        <f t="shared" si="7"/>
        <v>0</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42.99</v>
      </c>
      <c r="BR6" s="35">
        <f t="shared" ref="BR6:BZ6" si="8">IF(BR7="",NA(),BR7)</f>
        <v>42.64</v>
      </c>
      <c r="BS6" s="35">
        <f t="shared" si="8"/>
        <v>50.61</v>
      </c>
      <c r="BT6" s="35">
        <f t="shared" si="8"/>
        <v>50.04</v>
      </c>
      <c r="BU6" s="35">
        <f t="shared" si="8"/>
        <v>40.4</v>
      </c>
      <c r="BV6" s="35">
        <f t="shared" si="8"/>
        <v>66.73</v>
      </c>
      <c r="BW6" s="35">
        <f t="shared" si="8"/>
        <v>64.78</v>
      </c>
      <c r="BX6" s="35">
        <f t="shared" si="8"/>
        <v>63.06</v>
      </c>
      <c r="BY6" s="35">
        <f t="shared" si="8"/>
        <v>62.5</v>
      </c>
      <c r="BZ6" s="35">
        <f t="shared" si="8"/>
        <v>60.59</v>
      </c>
      <c r="CA6" s="34" t="str">
        <f>IF(CA7="","",IF(CA7="-","【-】","【"&amp;SUBSTITUTE(TEXT(CA7,"#,##0.00"),"-","△")&amp;"】"))</f>
        <v>【58.42】</v>
      </c>
      <c r="CB6" s="35">
        <f>IF(CB7="",NA(),CB7)</f>
        <v>468.22</v>
      </c>
      <c r="CC6" s="35">
        <f t="shared" ref="CC6:CK6" si="9">IF(CC7="",NA(),CC7)</f>
        <v>477.74</v>
      </c>
      <c r="CD6" s="35">
        <f t="shared" si="9"/>
        <v>403.77</v>
      </c>
      <c r="CE6" s="35">
        <f t="shared" si="9"/>
        <v>410.86</v>
      </c>
      <c r="CF6" s="35">
        <f t="shared" si="9"/>
        <v>507.93</v>
      </c>
      <c r="CG6" s="35">
        <f t="shared" si="9"/>
        <v>241.29</v>
      </c>
      <c r="CH6" s="35">
        <f t="shared" si="9"/>
        <v>250.21</v>
      </c>
      <c r="CI6" s="35">
        <f t="shared" si="9"/>
        <v>264.77</v>
      </c>
      <c r="CJ6" s="35">
        <f t="shared" si="9"/>
        <v>269.33</v>
      </c>
      <c r="CK6" s="35">
        <f t="shared" si="9"/>
        <v>280.23</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61.94</v>
      </c>
      <c r="CS6" s="35">
        <f t="shared" si="10"/>
        <v>61.79</v>
      </c>
      <c r="CT6" s="35">
        <f t="shared" si="10"/>
        <v>59.94</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382108</v>
      </c>
      <c r="D7" s="37">
        <v>47</v>
      </c>
      <c r="E7" s="37">
        <v>18</v>
      </c>
      <c r="F7" s="37">
        <v>0</v>
      </c>
      <c r="G7" s="37">
        <v>0</v>
      </c>
      <c r="H7" s="37" t="s">
        <v>99</v>
      </c>
      <c r="I7" s="37" t="s">
        <v>100</v>
      </c>
      <c r="J7" s="37" t="s">
        <v>101</v>
      </c>
      <c r="K7" s="37" t="s">
        <v>102</v>
      </c>
      <c r="L7" s="37" t="s">
        <v>103</v>
      </c>
      <c r="M7" s="37" t="s">
        <v>104</v>
      </c>
      <c r="N7" s="38" t="s">
        <v>105</v>
      </c>
      <c r="O7" s="38" t="s">
        <v>106</v>
      </c>
      <c r="P7" s="38">
        <v>6.51</v>
      </c>
      <c r="Q7" s="38">
        <v>100</v>
      </c>
      <c r="R7" s="38">
        <v>3600</v>
      </c>
      <c r="S7" s="38">
        <v>36463</v>
      </c>
      <c r="T7" s="38">
        <v>194.44</v>
      </c>
      <c r="U7" s="38">
        <v>187.53</v>
      </c>
      <c r="V7" s="38">
        <v>2363</v>
      </c>
      <c r="W7" s="38">
        <v>136.83000000000001</v>
      </c>
      <c r="X7" s="38">
        <v>17.27</v>
      </c>
      <c r="Y7" s="38">
        <v>90.26</v>
      </c>
      <c r="Z7" s="38">
        <v>90.01</v>
      </c>
      <c r="AA7" s="38">
        <v>89.16</v>
      </c>
      <c r="AB7" s="38">
        <v>89.02</v>
      </c>
      <c r="AC7" s="38">
        <v>90.48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419.59</v>
      </c>
      <c r="BG7" s="38">
        <v>403.67</v>
      </c>
      <c r="BH7" s="38">
        <v>0</v>
      </c>
      <c r="BI7" s="38">
        <v>0</v>
      </c>
      <c r="BJ7" s="38">
        <v>0</v>
      </c>
      <c r="BK7" s="38">
        <v>248.44</v>
      </c>
      <c r="BL7" s="38">
        <v>244.85</v>
      </c>
      <c r="BM7" s="38">
        <v>296.89</v>
      </c>
      <c r="BN7" s="38">
        <v>270.57</v>
      </c>
      <c r="BO7" s="38">
        <v>294.27</v>
      </c>
      <c r="BP7" s="38">
        <v>314.13</v>
      </c>
      <c r="BQ7" s="38">
        <v>42.99</v>
      </c>
      <c r="BR7" s="38">
        <v>42.64</v>
      </c>
      <c r="BS7" s="38">
        <v>50.61</v>
      </c>
      <c r="BT7" s="38">
        <v>50.04</v>
      </c>
      <c r="BU7" s="38">
        <v>40.4</v>
      </c>
      <c r="BV7" s="38">
        <v>66.73</v>
      </c>
      <c r="BW7" s="38">
        <v>64.78</v>
      </c>
      <c r="BX7" s="38">
        <v>63.06</v>
      </c>
      <c r="BY7" s="38">
        <v>62.5</v>
      </c>
      <c r="BZ7" s="38">
        <v>60.59</v>
      </c>
      <c r="CA7" s="38">
        <v>58.42</v>
      </c>
      <c r="CB7" s="38">
        <v>468.22</v>
      </c>
      <c r="CC7" s="38">
        <v>477.74</v>
      </c>
      <c r="CD7" s="38">
        <v>403.77</v>
      </c>
      <c r="CE7" s="38">
        <v>410.86</v>
      </c>
      <c r="CF7" s="38">
        <v>507.93</v>
      </c>
      <c r="CG7" s="38">
        <v>241.29</v>
      </c>
      <c r="CH7" s="38">
        <v>250.21</v>
      </c>
      <c r="CI7" s="38">
        <v>264.77</v>
      </c>
      <c r="CJ7" s="38">
        <v>269.33</v>
      </c>
      <c r="CK7" s="38">
        <v>280.23</v>
      </c>
      <c r="CL7" s="38">
        <v>282.27999999999997</v>
      </c>
      <c r="CM7" s="38">
        <v>100</v>
      </c>
      <c r="CN7" s="38">
        <v>100</v>
      </c>
      <c r="CO7" s="38">
        <v>100</v>
      </c>
      <c r="CP7" s="38">
        <v>100</v>
      </c>
      <c r="CQ7" s="38">
        <v>100</v>
      </c>
      <c r="CR7" s="38">
        <v>61.94</v>
      </c>
      <c r="CS7" s="38">
        <v>61.79</v>
      </c>
      <c r="CT7" s="38">
        <v>59.94</v>
      </c>
      <c r="CU7" s="38">
        <v>59.64</v>
      </c>
      <c r="CV7" s="38">
        <v>58.19</v>
      </c>
      <c r="CW7" s="38">
        <v>57.83</v>
      </c>
      <c r="CX7" s="38">
        <v>100</v>
      </c>
      <c r="CY7" s="38">
        <v>100</v>
      </c>
      <c r="CZ7" s="38">
        <v>100</v>
      </c>
      <c r="DA7" s="38">
        <v>100</v>
      </c>
      <c r="DB7" s="38">
        <v>100</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114</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2022-01-25T06:16:15Z</cp:lastPrinted>
  <dcterms:created xsi:type="dcterms:W3CDTF">2021-12-03T08:11:33Z</dcterms:created>
  <dcterms:modified xsi:type="dcterms:W3CDTF">2022-01-25T06:22:48Z</dcterms:modified>
  <cp:category/>
</cp:coreProperties>
</file>