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2\観光交通課\ー交通政策ー\☆☆交通政策室☆☆R3\I0905市営駐車場・駅周辺\090データ分析\公営企業に係る経営比較分析表（令和２年度決算）の分析等について　【１／２７期日】\"/>
    </mc:Choice>
  </mc:AlternateContent>
  <workbookProtection workbookAlgorithmName="SHA-512" workbookHashValue="Zi3EBp0XL/H2FRJHcIOJvg751qRTPDQIe/oELilakeSUnIOJp+dGLMw7MuveAnedxPgW9yB05JDMTHHgGocubQ==" workbookSaltValue="I9nKqNsvklumgtF6jv1jK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IT76" i="4"/>
  <c r="CS51" i="4"/>
  <c r="HJ30" i="4"/>
  <c r="CS30" i="4"/>
  <c r="MA51" i="4"/>
  <c r="MA30" i="4"/>
  <c r="C11" i="5"/>
  <c r="D11" i="5"/>
  <c r="E11" i="5"/>
  <c r="B11" i="5"/>
  <c r="LH51" i="4" l="1"/>
  <c r="BK76" i="4"/>
  <c r="LT76" i="4"/>
  <c r="GQ51" i="4"/>
  <c r="LH30" i="4"/>
  <c r="BZ51" i="4"/>
  <c r="GQ30" i="4"/>
  <c r="BZ30" i="4"/>
  <c r="IE76" i="4"/>
  <c r="BG30" i="4"/>
  <c r="AV76" i="4"/>
  <c r="KO51" i="4"/>
  <c r="FX51" i="4"/>
  <c r="HP76" i="4"/>
  <c r="LE76" i="4"/>
  <c r="KO30" i="4"/>
  <c r="BG51" i="4"/>
  <c r="FX30" i="4"/>
  <c r="KP76" i="4"/>
  <c r="FE51" i="4"/>
  <c r="HA76" i="4"/>
  <c r="AN30" i="4"/>
  <c r="JV51" i="4"/>
  <c r="JV30" i="4"/>
  <c r="AG76" i="4"/>
  <c r="AN51" i="4"/>
  <c r="FE30" i="4"/>
  <c r="KA76" i="4"/>
  <c r="JC30" i="4"/>
  <c r="GL76" i="4"/>
  <c r="U51" i="4"/>
  <c r="EL30" i="4"/>
  <c r="R76" i="4"/>
  <c r="U30" i="4"/>
  <c r="JC51" i="4"/>
  <c r="EL51" i="4"/>
</calcChain>
</file>

<file path=xl/sharedStrings.xml><?xml version="1.0" encoding="utf-8"?>
<sst xmlns="http://schemas.openxmlformats.org/spreadsheetml/2006/main" count="278" uniqueCount="136">
  <si>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</si>
  <si>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</si>
  <si>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</si>
  <si>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</si>
  <si>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</si>
  <si>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</si>
  <si>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</si>
  <si>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</si>
  <si>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</si>
  <si>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</si>
  <si>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</si>
  <si>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</si>
  <si>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</si>
  <si>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</si>
  <si>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</si>
  <si>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</si>
  <si>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</si>
  <si>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</si>
  <si>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</si>
  <si>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</si>
  <si>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</si>
  <si>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</si>
  <si>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</si>
  <si>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</si>
  <si>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</si>
  <si>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</si>
  <si>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</si>
  <si>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</si>
  <si>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</si>
  <si>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</si>
  <si>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</si>
  <si>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</si>
  <si>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</si>
  <si>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</si>
  <si>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</si>
  <si>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</si>
  <si>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</si>
  <si>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</si>
  <si>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</si>
  <si>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</si>
  <si>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</si>
  <si>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</si>
  <si>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</si>
  <si>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</si>
  <si>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</si>
  <si>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</si>
  <si>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</si>
  <si>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</si>
  <si>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</si>
  <si>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</si>
  <si>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</si>
  <si>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</si>
  <si>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</si>
  <si>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</si>
  <si>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</si>
  <si>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</si>
  <si>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</si>
  <si>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</si>
  <si>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</si>
  <si>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</si>
  <si>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</si>
  <si>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</si>
  <si>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</si>
  <si>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</si>
  <si>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</si>
  <si>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</si>
  <si>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</si>
  <si>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</si>
  <si>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</si>
  <si>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</si>
  <si>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</si>
  <si>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</si>
  <si>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</si>
  <si>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</si>
  <si>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</si>
  <si>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</si>
  <si>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</si>
  <si>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</si>
  <si>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</si>
  <si>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</si>
  <si>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</si>
  <si>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</si>
  <si>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</si>
  <si>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</si>
  <si>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</si>
  <si>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</si>
  <si>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</si>
  <si>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</si>
  <si>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</si>
  <si>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</si>
  <si>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</si>
  <si>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</si>
  <si>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</si>
  <si>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</si>
  <si>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</si>
  <si>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</si>
  <si>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</si>
  <si>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</si>
  <si>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</si>
  <si>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</si>
  <si>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</si>
  <si>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</si>
  <si>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</si>
  <si>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</si>
  <si>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</si>
  <si>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</si>
  <si>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</si>
  <si>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</si>
  <si>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</si>
  <si>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</si>
  <si>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</si>
  <si>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</si>
  <si>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</si>
  <si>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</si>
  <si>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</si>
  <si>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四国中央市</t>
  </si>
  <si>
    <t>栄町第１駐車場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</si>
  <si>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</si>
  <si>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</si>
  <si>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</si>
  <si>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</si>
  <si>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</si>
  <si>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</si>
  <si>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</si>
  <si>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</si>
  <si>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</si>
  <si>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</si>
  <si>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</si>
  <si>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</si>
  <si>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</si>
  <si>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</si>
  <si>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</si>
  <si>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「⑥有形固定資産減価償却率」、「⑨累積欠損金比率」ともに該当数値がないため分析は困難である。しかし、「⑧設備投資見込額」、「⑩企業債残高対料金収入比率」ともに０であることから、当面の間は安定した経営が期待できる。
　敷地の地価については、当該駐車場用地の周辺地価と比較して大きく変わりはない。</t>
    <rPh sb="109" eb="111">
      <t>シキチ</t>
    </rPh>
    <rPh sb="112" eb="114">
      <t>チカ</t>
    </rPh>
    <rPh sb="120" eb="122">
      <t>トウガイ</t>
    </rPh>
    <rPh sb="122" eb="125">
      <t>チュウシャジョウ</t>
    </rPh>
    <rPh sb="125" eb="127">
      <t>ヨウチ</t>
    </rPh>
    <rPh sb="128" eb="130">
      <t>シュウヘン</t>
    </rPh>
    <rPh sb="130" eb="132">
      <t>チカ</t>
    </rPh>
    <rPh sb="133" eb="135">
      <t>ヒカク</t>
    </rPh>
    <rPh sb="137" eb="138">
      <t>オオ</t>
    </rPh>
    <rPh sb="140" eb="141">
      <t>カ</t>
    </rPh>
    <phoneticPr fontId="15"/>
  </si>
  <si>
    <t>　市街地中心部の基幹的な駐車場であり、経営的にも安定しているが、将来的に老朽化に伴う多額費用が見込まれるため、計画的な設備の更新や修繕を行うなど、安定した経営の維持に努める必要がある。</t>
    <rPh sb="32" eb="35">
      <t>ショウライテキ</t>
    </rPh>
    <rPh sb="36" eb="39">
      <t>ロウキュウカ</t>
    </rPh>
    <rPh sb="40" eb="41">
      <t>トモナ</t>
    </rPh>
    <rPh sb="42" eb="44">
      <t>タガク</t>
    </rPh>
    <rPh sb="44" eb="46">
      <t>ヒヨウ</t>
    </rPh>
    <rPh sb="47" eb="49">
      <t>ミコ</t>
    </rPh>
    <rPh sb="55" eb="58">
      <t>ケイカクテキ</t>
    </rPh>
    <rPh sb="59" eb="61">
      <t>セツビ</t>
    </rPh>
    <rPh sb="62" eb="64">
      <t>コウシン</t>
    </rPh>
    <rPh sb="65" eb="67">
      <t>シュウゼン</t>
    </rPh>
    <rPh sb="68" eb="69">
      <t>オコナ</t>
    </rPh>
    <rPh sb="73" eb="75">
      <t>アンテイ</t>
    </rPh>
    <rPh sb="77" eb="79">
      <t>ケイエイ</t>
    </rPh>
    <rPh sb="80" eb="82">
      <t>イジ</t>
    </rPh>
    <rPh sb="83" eb="84">
      <t>ツト</t>
    </rPh>
    <rPh sb="86" eb="88">
      <t>ヒツヨウ</t>
    </rPh>
    <phoneticPr fontId="15"/>
  </si>
  <si>
    <t>　「⑪稼働率」は概ね45％前後で推移しており、安定した需要があるといえる。なお、稼働率が45％前後である理由は、商店街に近く、一部が買い物客用無料区画であるためである。</t>
    <rPh sb="73" eb="75">
      <t>クカク</t>
    </rPh>
    <phoneticPr fontId="15"/>
  </si>
  <si>
    <t>　経常収支比率は単年度の収支が黒字であることを示す100%を大きく上回って推移しており、また、他会計からの繰入金もないことから、現時点では経営の健全性は確保出来ている。
　各指標については「①収益的収支比率」は類似施設平均値上回るようになり、「④売上高ＧＯＰ比率」は類似施設平均値を上回り推移しており、「⑤ＥＢＩＴＤＡ」は概ね安定した数値を保っているが、類似施設平均値よりも低い状況である。</t>
    <rPh sb="1" eb="3">
      <t>ケイジョウ</t>
    </rPh>
    <rPh sb="3" eb="5">
      <t>シュウシ</t>
    </rPh>
    <rPh sb="5" eb="7">
      <t>ヒリツ</t>
    </rPh>
    <rPh sb="8" eb="11">
      <t>タンネンド</t>
    </rPh>
    <rPh sb="12" eb="14">
      <t>シュウシ</t>
    </rPh>
    <rPh sb="15" eb="17">
      <t>クロジ</t>
    </rPh>
    <rPh sb="23" eb="24">
      <t>シメ</t>
    </rPh>
    <rPh sb="30" eb="31">
      <t>オオ</t>
    </rPh>
    <rPh sb="33" eb="35">
      <t>ウワマワ</t>
    </rPh>
    <rPh sb="37" eb="39">
      <t>スイイ</t>
    </rPh>
    <rPh sb="47" eb="48">
      <t>タ</t>
    </rPh>
    <rPh sb="48" eb="50">
      <t>カイケイ</t>
    </rPh>
    <rPh sb="55" eb="56">
      <t>キン</t>
    </rPh>
    <rPh sb="64" eb="67">
      <t>ゲンジテン</t>
    </rPh>
    <rPh sb="69" eb="71">
      <t>ケイエイ</t>
    </rPh>
    <rPh sb="72" eb="75">
      <t>ケンゼンセイ</t>
    </rPh>
    <rPh sb="76" eb="78">
      <t>カクホ</t>
    </rPh>
    <rPh sb="78" eb="80">
      <t>デキ</t>
    </rPh>
    <rPh sb="86" eb="89">
      <t>カクシヒョウ</t>
    </rPh>
    <rPh sb="101" eb="103">
      <t>ヒリツ</t>
    </rPh>
    <rPh sb="105" eb="107">
      <t>ルイジ</t>
    </rPh>
    <rPh sb="107" eb="109">
      <t>シセツ</t>
    </rPh>
    <rPh sb="109" eb="112">
      <t>ヘイキンチ</t>
    </rPh>
    <rPh sb="112" eb="114">
      <t>ウワマワ</t>
    </rPh>
    <rPh sb="144" eb="146">
      <t>スイイ</t>
    </rPh>
    <rPh sb="189" eb="191">
      <t>ジョウキョウ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</si>
</sst>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241.3</c:v>
                </c:pt>
                <c:pt idx="1">
                  <c:v>234.7</c:v>
                </c:pt>
                <c:pt idx="2">
                  <c:v>234.7</c:v>
                </c:pt>
                <c:pt idx="3">
                  <c:v>290.7</c:v>
                </c:pt>
                <c:pt idx="4">
                  <c:v>253.5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5-48EA-AFB9-8AC6BCD1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156</c:v>
                </c:pt>
                <c:pt idx="1">
                  <c:v>218.3</c:v>
                </c:pt>
                <c:pt idx="2">
                  <c:v>255.1</c:v>
                </c:pt>
                <c:pt idx="3">
                  <c:v>225.1</c:v>
                </c:pt>
                <c:pt idx="4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5-48EA-AFB9-8AC6BCD1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B-4FC3-84C5-C5D296BB6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283.7</c:v>
                </c:pt>
                <c:pt idx="1">
                  <c:v>263.39999999999998</c:v>
                </c:pt>
                <c:pt idx="2">
                  <c:v>178.3</c:v>
                </c:pt>
                <c:pt idx="3">
                  <c:v>1310.7</c:v>
                </c:pt>
                <c:pt idx="4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B-4FC3-84C5-C5D296BB6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14A-46A9-B1AD-2787D995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A-46A9-B1AD-2787D995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C65-42BD-990F-46E9E76BA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5-42BD-990F-46E9E76BA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6-49D4-90ED-9A6BF3979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5.6</c:v>
                </c:pt>
                <c:pt idx="1">
                  <c:v>3.5</c:v>
                </c:pt>
                <c:pt idx="2">
                  <c:v>3.8</c:v>
                </c:pt>
                <c:pt idx="3">
                  <c:v>3.2</c:v>
                </c:pt>
                <c:pt idx="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6-49D4-90ED-9A6BF3979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A-43BC-9437-00F5D253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</c:v>
                </c:pt>
                <c:pt idx="1">
                  <c:v>28</c:v>
                </c:pt>
                <c:pt idx="2">
                  <c:v>27</c:v>
                </c:pt>
                <c:pt idx="3">
                  <c:v>14</c:v>
                </c:pt>
                <c:pt idx="4">
                  <c:v>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A-43BC-9437-00F5D253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52.5</c:v>
                </c:pt>
                <c:pt idx="1">
                  <c:v>46.6</c:v>
                </c:pt>
                <c:pt idx="2">
                  <c:v>44.9</c:v>
                </c:pt>
                <c:pt idx="3">
                  <c:v>44.1</c:v>
                </c:pt>
                <c:pt idx="4">
                  <c:v>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1-4EEB-A40C-DEED6F63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135.6</c:v>
                </c:pt>
                <c:pt idx="1">
                  <c:v>134.5</c:v>
                </c:pt>
                <c:pt idx="2">
                  <c:v>134.9</c:v>
                </c:pt>
                <c:pt idx="3">
                  <c:v>129.9</c:v>
                </c:pt>
                <c:pt idx="4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1-4EEB-A40C-DEED6F63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58.6</c:v>
                </c:pt>
                <c:pt idx="1">
                  <c:v>57.4</c:v>
                </c:pt>
                <c:pt idx="2">
                  <c:v>57.4</c:v>
                </c:pt>
                <c:pt idx="3">
                  <c:v>65.599999999999994</c:v>
                </c:pt>
                <c:pt idx="4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5-4CFB-827F-26F1C163B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27.9</c:v>
                </c:pt>
                <c:pt idx="1">
                  <c:v>30.9</c:v>
                </c:pt>
                <c:pt idx="2">
                  <c:v>32.4</c:v>
                </c:pt>
                <c:pt idx="3">
                  <c:v>13.1</c:v>
                </c:pt>
                <c:pt idx="4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5-4CFB-827F-26F1C163B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1891</c:v>
                </c:pt>
                <c:pt idx="1">
                  <c:v>1731</c:v>
                </c:pt>
                <c:pt idx="2">
                  <c:v>1731</c:v>
                </c:pt>
                <c:pt idx="3">
                  <c:v>1918</c:v>
                </c:pt>
                <c:pt idx="4">
                  <c:v>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6-4700-A1AD-04C966FBB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19504</c:v>
                </c:pt>
                <c:pt idx="1">
                  <c:v>18068</c:v>
                </c:pt>
                <c:pt idx="2">
                  <c:v>25902</c:v>
                </c:pt>
                <c:pt idx="3">
                  <c:v>23067</c:v>
                </c:pt>
                <c:pt idx="4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6-4700-A1AD-04C966FBB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5" zoomScaleNormal="75" zoomScaleSheetLayoutView="70" workbookViewId="0">
      <selection activeCell="B2" sqref="B2:NR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愛媛県四国中央市　栄町第１駐車場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Ａ１Ｂ１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2170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123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立体式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118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無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241.3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234.7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234.7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290.7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253.5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52.5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46.6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44.9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44.1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44.1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156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218.3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255.1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225.1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130.80000000000001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5.6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3.2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135.6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134.5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134.9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129.9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105.7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58.6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57.4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57.4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65.599999999999994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60.5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1891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1731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1731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1918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1817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40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27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14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4426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27.9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30.9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32.4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13.1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-0.7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19504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18068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25902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23067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4197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10345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283.7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263.39999999999998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178.3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1310.7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110.8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ukN/O3pJuu0lQkJNf+AH3+VZJ8X/es9V3IF7LeSqHiPz8J6GZiMFrYfQuyv9rTaW5ZQoQ7gHo3UdsfC7s3FAA==" saltValue="nwWaL+BhkWvm6FbYpsZjJ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99</v>
      </c>
      <c r="AK5" s="59" t="s">
        <v>100</v>
      </c>
      <c r="AL5" s="59" t="s">
        <v>90</v>
      </c>
      <c r="AM5" s="59" t="s">
        <v>91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99</v>
      </c>
      <c r="AV5" s="59" t="s">
        <v>89</v>
      </c>
      <c r="AW5" s="59" t="s">
        <v>90</v>
      </c>
      <c r="AX5" s="59" t="s">
        <v>101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102</v>
      </c>
      <c r="BG5" s="59" t="s">
        <v>89</v>
      </c>
      <c r="BH5" s="59" t="s">
        <v>103</v>
      </c>
      <c r="BI5" s="59" t="s">
        <v>104</v>
      </c>
      <c r="BJ5" s="59" t="s">
        <v>92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102</v>
      </c>
      <c r="BR5" s="59" t="s">
        <v>105</v>
      </c>
      <c r="BS5" s="59" t="s">
        <v>103</v>
      </c>
      <c r="BT5" s="59" t="s">
        <v>91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102</v>
      </c>
      <c r="CC5" s="59" t="s">
        <v>89</v>
      </c>
      <c r="CD5" s="59" t="s">
        <v>103</v>
      </c>
      <c r="CE5" s="59" t="s">
        <v>104</v>
      </c>
      <c r="CF5" s="59" t="s">
        <v>92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99</v>
      </c>
      <c r="CP5" s="59" t="s">
        <v>89</v>
      </c>
      <c r="CQ5" s="59" t="s">
        <v>106</v>
      </c>
      <c r="CR5" s="59" t="s">
        <v>101</v>
      </c>
      <c r="CS5" s="59" t="s">
        <v>107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100</v>
      </c>
      <c r="DB5" s="59" t="s">
        <v>106</v>
      </c>
      <c r="DC5" s="59" t="s">
        <v>101</v>
      </c>
      <c r="DD5" s="59" t="s">
        <v>108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89</v>
      </c>
      <c r="DM5" s="59" t="s">
        <v>103</v>
      </c>
      <c r="DN5" s="59" t="s">
        <v>104</v>
      </c>
      <c r="DO5" s="59" t="s">
        <v>109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110</v>
      </c>
      <c r="B6" s="60">
        <f>B8</f>
        <v>2020</v>
      </c>
      <c r="C6" s="60">
        <f t="shared" ref="C6:X6" si="1">C8</f>
        <v>382132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愛媛県四国中央市</v>
      </c>
      <c r="I6" s="60" t="str">
        <f t="shared" si="1"/>
        <v>栄町第１駐車場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立体式</v>
      </c>
      <c r="R6" s="63">
        <f t="shared" si="1"/>
        <v>45</v>
      </c>
      <c r="S6" s="62" t="str">
        <f t="shared" si="1"/>
        <v>駅</v>
      </c>
      <c r="T6" s="62" t="str">
        <f t="shared" si="1"/>
        <v>無</v>
      </c>
      <c r="U6" s="63">
        <f t="shared" si="1"/>
        <v>2170</v>
      </c>
      <c r="V6" s="63">
        <f t="shared" si="1"/>
        <v>118</v>
      </c>
      <c r="W6" s="63">
        <f t="shared" si="1"/>
        <v>0</v>
      </c>
      <c r="X6" s="62" t="str">
        <f t="shared" si="1"/>
        <v>無</v>
      </c>
      <c r="Y6" s="64">
        <f>IF(Y8="-",NA(),Y8)</f>
        <v>241.3</v>
      </c>
      <c r="Z6" s="64">
        <f t="shared" ref="Z6:AH6" si="2">IF(Z8="-",NA(),Z8)</f>
        <v>234.7</v>
      </c>
      <c r="AA6" s="64">
        <f t="shared" si="2"/>
        <v>234.7</v>
      </c>
      <c r="AB6" s="64">
        <f t="shared" si="2"/>
        <v>290.7</v>
      </c>
      <c r="AC6" s="64">
        <f t="shared" si="2"/>
        <v>253.5</v>
      </c>
      <c r="AD6" s="64">
        <f t="shared" si="2"/>
        <v>156</v>
      </c>
      <c r="AE6" s="64">
        <f t="shared" si="2"/>
        <v>218.3</v>
      </c>
      <c r="AF6" s="64">
        <f t="shared" si="2"/>
        <v>255.1</v>
      </c>
      <c r="AG6" s="64">
        <f t="shared" si="2"/>
        <v>225.1</v>
      </c>
      <c r="AH6" s="64">
        <f t="shared" si="2"/>
        <v>130.80000000000001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5.6</v>
      </c>
      <c r="AP6" s="64">
        <f t="shared" si="3"/>
        <v>3.5</v>
      </c>
      <c r="AQ6" s="64">
        <f t="shared" si="3"/>
        <v>3.8</v>
      </c>
      <c r="AR6" s="64">
        <f t="shared" si="3"/>
        <v>3.2</v>
      </c>
      <c r="AS6" s="64">
        <f t="shared" si="3"/>
        <v>9.5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40</v>
      </c>
      <c r="BA6" s="65">
        <f t="shared" si="4"/>
        <v>28</v>
      </c>
      <c r="BB6" s="65">
        <f t="shared" si="4"/>
        <v>27</v>
      </c>
      <c r="BC6" s="65">
        <f t="shared" si="4"/>
        <v>14</v>
      </c>
      <c r="BD6" s="65">
        <f t="shared" si="4"/>
        <v>4426</v>
      </c>
      <c r="BE6" s="63" t="str">
        <f>IF(BE8="-","",IF(BE8="-","【-】","【"&amp;SUBSTITUTE(TEXT(BE8,"#,##0"),"-","△")&amp;"】"))</f>
        <v>【2,345】</v>
      </c>
      <c r="BF6" s="64">
        <f>IF(BF8="-",NA(),BF8)</f>
        <v>58.6</v>
      </c>
      <c r="BG6" s="64">
        <f t="shared" ref="BG6:BO6" si="5">IF(BG8="-",NA(),BG8)</f>
        <v>57.4</v>
      </c>
      <c r="BH6" s="64">
        <f t="shared" si="5"/>
        <v>57.4</v>
      </c>
      <c r="BI6" s="64">
        <f t="shared" si="5"/>
        <v>65.599999999999994</v>
      </c>
      <c r="BJ6" s="64">
        <f t="shared" si="5"/>
        <v>60.5</v>
      </c>
      <c r="BK6" s="64">
        <f t="shared" si="5"/>
        <v>27.9</v>
      </c>
      <c r="BL6" s="64">
        <f t="shared" si="5"/>
        <v>30.9</v>
      </c>
      <c r="BM6" s="64">
        <f t="shared" si="5"/>
        <v>32.4</v>
      </c>
      <c r="BN6" s="64">
        <f t="shared" si="5"/>
        <v>13.1</v>
      </c>
      <c r="BO6" s="64">
        <f t="shared" si="5"/>
        <v>-0.7</v>
      </c>
      <c r="BP6" s="61" t="str">
        <f>IF(BP8="-","",IF(BP8="-","【-】","【"&amp;SUBSTITUTE(TEXT(BP8,"#,##0.0"),"-","△")&amp;"】"))</f>
        <v>【△65.9】</v>
      </c>
      <c r="BQ6" s="65">
        <f>IF(BQ8="-",NA(),BQ8)</f>
        <v>1891</v>
      </c>
      <c r="BR6" s="65">
        <f t="shared" ref="BR6:BZ6" si="6">IF(BR8="-",NA(),BR8)</f>
        <v>1731</v>
      </c>
      <c r="BS6" s="65">
        <f t="shared" si="6"/>
        <v>1731</v>
      </c>
      <c r="BT6" s="65">
        <f t="shared" si="6"/>
        <v>1918</v>
      </c>
      <c r="BU6" s="65">
        <f t="shared" si="6"/>
        <v>1817</v>
      </c>
      <c r="BV6" s="65">
        <f t="shared" si="6"/>
        <v>19504</v>
      </c>
      <c r="BW6" s="65">
        <f t="shared" si="6"/>
        <v>18068</v>
      </c>
      <c r="BX6" s="65">
        <f t="shared" si="6"/>
        <v>25902</v>
      </c>
      <c r="BY6" s="65">
        <f t="shared" si="6"/>
        <v>23067</v>
      </c>
      <c r="BZ6" s="65">
        <f t="shared" si="6"/>
        <v>4197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111</v>
      </c>
      <c r="CM6" s="63">
        <f t="shared" ref="CM6:CN6" si="7">CM8</f>
        <v>10345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283.7</v>
      </c>
      <c r="DF6" s="64">
        <f t="shared" si="8"/>
        <v>263.39999999999998</v>
      </c>
      <c r="DG6" s="64">
        <f t="shared" si="8"/>
        <v>178.3</v>
      </c>
      <c r="DH6" s="64">
        <f t="shared" si="8"/>
        <v>1310.7</v>
      </c>
      <c r="DI6" s="64">
        <f t="shared" si="8"/>
        <v>110.8</v>
      </c>
      <c r="DJ6" s="61" t="str">
        <f>IF(DJ8="-","",IF(DJ8="-","【-】","【"&amp;SUBSTITUTE(TEXT(DJ8,"#,##0.0"),"-","△")&amp;"】"))</f>
        <v>【183.4】</v>
      </c>
      <c r="DK6" s="64">
        <f>IF(DK8="-",NA(),DK8)</f>
        <v>52.5</v>
      </c>
      <c r="DL6" s="64">
        <f t="shared" ref="DL6:DT6" si="9">IF(DL8="-",NA(),DL8)</f>
        <v>46.6</v>
      </c>
      <c r="DM6" s="64">
        <f t="shared" si="9"/>
        <v>44.9</v>
      </c>
      <c r="DN6" s="64">
        <f t="shared" si="9"/>
        <v>44.1</v>
      </c>
      <c r="DO6" s="64">
        <f t="shared" si="9"/>
        <v>44.1</v>
      </c>
      <c r="DP6" s="64">
        <f t="shared" si="9"/>
        <v>135.6</v>
      </c>
      <c r="DQ6" s="64">
        <f t="shared" si="9"/>
        <v>134.5</v>
      </c>
      <c r="DR6" s="64">
        <f t="shared" si="9"/>
        <v>134.9</v>
      </c>
      <c r="DS6" s="64">
        <f t="shared" si="9"/>
        <v>129.9</v>
      </c>
      <c r="DT6" s="64">
        <f t="shared" si="9"/>
        <v>105.7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112</v>
      </c>
      <c r="B7" s="60">
        <f t="shared" ref="B7:X7" si="10">B8</f>
        <v>2020</v>
      </c>
      <c r="C7" s="60">
        <f t="shared" si="10"/>
        <v>382132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愛媛県　四国中央市</v>
      </c>
      <c r="I7" s="60" t="str">
        <f t="shared" si="10"/>
        <v>栄町第１駐車場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立体式</v>
      </c>
      <c r="R7" s="63">
        <f t="shared" si="10"/>
        <v>45</v>
      </c>
      <c r="S7" s="62" t="str">
        <f t="shared" si="10"/>
        <v>駅</v>
      </c>
      <c r="T7" s="62" t="str">
        <f t="shared" si="10"/>
        <v>無</v>
      </c>
      <c r="U7" s="63">
        <f t="shared" si="10"/>
        <v>2170</v>
      </c>
      <c r="V7" s="63">
        <f t="shared" si="10"/>
        <v>118</v>
      </c>
      <c r="W7" s="63">
        <f t="shared" si="10"/>
        <v>0</v>
      </c>
      <c r="X7" s="62" t="str">
        <f t="shared" si="10"/>
        <v>無</v>
      </c>
      <c r="Y7" s="64">
        <f>Y8</f>
        <v>241.3</v>
      </c>
      <c r="Z7" s="64">
        <f t="shared" ref="Z7:AH7" si="11">Z8</f>
        <v>234.7</v>
      </c>
      <c r="AA7" s="64">
        <f t="shared" si="11"/>
        <v>234.7</v>
      </c>
      <c r="AB7" s="64">
        <f t="shared" si="11"/>
        <v>290.7</v>
      </c>
      <c r="AC7" s="64">
        <f t="shared" si="11"/>
        <v>253.5</v>
      </c>
      <c r="AD7" s="64">
        <f t="shared" si="11"/>
        <v>156</v>
      </c>
      <c r="AE7" s="64">
        <f t="shared" si="11"/>
        <v>218.3</v>
      </c>
      <c r="AF7" s="64">
        <f t="shared" si="11"/>
        <v>255.1</v>
      </c>
      <c r="AG7" s="64">
        <f t="shared" si="11"/>
        <v>225.1</v>
      </c>
      <c r="AH7" s="64">
        <f t="shared" si="11"/>
        <v>130.80000000000001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5.6</v>
      </c>
      <c r="AP7" s="64">
        <f t="shared" si="12"/>
        <v>3.5</v>
      </c>
      <c r="AQ7" s="64">
        <f t="shared" si="12"/>
        <v>3.8</v>
      </c>
      <c r="AR7" s="64">
        <f t="shared" si="12"/>
        <v>3.2</v>
      </c>
      <c r="AS7" s="64">
        <f t="shared" si="12"/>
        <v>9.5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40</v>
      </c>
      <c r="BA7" s="65">
        <f t="shared" si="13"/>
        <v>28</v>
      </c>
      <c r="BB7" s="65">
        <f t="shared" si="13"/>
        <v>27</v>
      </c>
      <c r="BC7" s="65">
        <f t="shared" si="13"/>
        <v>14</v>
      </c>
      <c r="BD7" s="65">
        <f t="shared" si="13"/>
        <v>4426</v>
      </c>
      <c r="BE7" s="63"/>
      <c r="BF7" s="64">
        <f>BF8</f>
        <v>58.6</v>
      </c>
      <c r="BG7" s="64">
        <f t="shared" ref="BG7:BO7" si="14">BG8</f>
        <v>57.4</v>
      </c>
      <c r="BH7" s="64">
        <f t="shared" si="14"/>
        <v>57.4</v>
      </c>
      <c r="BI7" s="64">
        <f t="shared" si="14"/>
        <v>65.599999999999994</v>
      </c>
      <c r="BJ7" s="64">
        <f t="shared" si="14"/>
        <v>60.5</v>
      </c>
      <c r="BK7" s="64">
        <f t="shared" si="14"/>
        <v>27.9</v>
      </c>
      <c r="BL7" s="64">
        <f t="shared" si="14"/>
        <v>30.9</v>
      </c>
      <c r="BM7" s="64">
        <f t="shared" si="14"/>
        <v>32.4</v>
      </c>
      <c r="BN7" s="64">
        <f t="shared" si="14"/>
        <v>13.1</v>
      </c>
      <c r="BO7" s="64">
        <f t="shared" si="14"/>
        <v>-0.7</v>
      </c>
      <c r="BP7" s="61"/>
      <c r="BQ7" s="65">
        <f>BQ8</f>
        <v>1891</v>
      </c>
      <c r="BR7" s="65">
        <f t="shared" ref="BR7:BZ7" si="15">BR8</f>
        <v>1731</v>
      </c>
      <c r="BS7" s="65">
        <f t="shared" si="15"/>
        <v>1731</v>
      </c>
      <c r="BT7" s="65">
        <f t="shared" si="15"/>
        <v>1918</v>
      </c>
      <c r="BU7" s="65">
        <f t="shared" si="15"/>
        <v>1817</v>
      </c>
      <c r="BV7" s="65">
        <f t="shared" si="15"/>
        <v>19504</v>
      </c>
      <c r="BW7" s="65">
        <f t="shared" si="15"/>
        <v>18068</v>
      </c>
      <c r="BX7" s="65">
        <f t="shared" si="15"/>
        <v>25902</v>
      </c>
      <c r="BY7" s="65">
        <f t="shared" si="15"/>
        <v>23067</v>
      </c>
      <c r="BZ7" s="65">
        <f t="shared" si="15"/>
        <v>4197</v>
      </c>
      <c r="CA7" s="63"/>
      <c r="CB7" s="64" t="s">
        <v>113</v>
      </c>
      <c r="CC7" s="64" t="s">
        <v>113</v>
      </c>
      <c r="CD7" s="64" t="s">
        <v>113</v>
      </c>
      <c r="CE7" s="64" t="s">
        <v>113</v>
      </c>
      <c r="CF7" s="64" t="s">
        <v>113</v>
      </c>
      <c r="CG7" s="64" t="s">
        <v>113</v>
      </c>
      <c r="CH7" s="64" t="s">
        <v>113</v>
      </c>
      <c r="CI7" s="64" t="s">
        <v>113</v>
      </c>
      <c r="CJ7" s="64" t="s">
        <v>113</v>
      </c>
      <c r="CK7" s="64" t="s">
        <v>114</v>
      </c>
      <c r="CL7" s="61"/>
      <c r="CM7" s="63">
        <f>CM8</f>
        <v>10345</v>
      </c>
      <c r="CN7" s="63">
        <f>CN8</f>
        <v>0</v>
      </c>
      <c r="CO7" s="64" t="s">
        <v>113</v>
      </c>
      <c r="CP7" s="64" t="s">
        <v>113</v>
      </c>
      <c r="CQ7" s="64" t="s">
        <v>113</v>
      </c>
      <c r="CR7" s="64" t="s">
        <v>113</v>
      </c>
      <c r="CS7" s="64" t="s">
        <v>113</v>
      </c>
      <c r="CT7" s="64" t="s">
        <v>113</v>
      </c>
      <c r="CU7" s="64" t="s">
        <v>113</v>
      </c>
      <c r="CV7" s="64" t="s">
        <v>113</v>
      </c>
      <c r="CW7" s="64" t="s">
        <v>113</v>
      </c>
      <c r="CX7" s="64" t="s">
        <v>114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283.7</v>
      </c>
      <c r="DF7" s="64">
        <f t="shared" si="16"/>
        <v>263.39999999999998</v>
      </c>
      <c r="DG7" s="64">
        <f t="shared" si="16"/>
        <v>178.3</v>
      </c>
      <c r="DH7" s="64">
        <f t="shared" si="16"/>
        <v>1310.7</v>
      </c>
      <c r="DI7" s="64">
        <f t="shared" si="16"/>
        <v>110.8</v>
      </c>
      <c r="DJ7" s="61"/>
      <c r="DK7" s="64">
        <f>DK8</f>
        <v>52.5</v>
      </c>
      <c r="DL7" s="64">
        <f t="shared" ref="DL7:DT7" si="17">DL8</f>
        <v>46.6</v>
      </c>
      <c r="DM7" s="64">
        <f t="shared" si="17"/>
        <v>44.9</v>
      </c>
      <c r="DN7" s="64">
        <f t="shared" si="17"/>
        <v>44.1</v>
      </c>
      <c r="DO7" s="64">
        <f t="shared" si="17"/>
        <v>44.1</v>
      </c>
      <c r="DP7" s="64">
        <f t="shared" si="17"/>
        <v>135.6</v>
      </c>
      <c r="DQ7" s="64">
        <f t="shared" si="17"/>
        <v>134.5</v>
      </c>
      <c r="DR7" s="64">
        <f t="shared" si="17"/>
        <v>134.9</v>
      </c>
      <c r="DS7" s="64">
        <f t="shared" si="17"/>
        <v>129.9</v>
      </c>
      <c r="DT7" s="64">
        <f t="shared" si="17"/>
        <v>105.7</v>
      </c>
      <c r="DU7" s="61"/>
    </row>
    <row r="8" spans="1:125" s="66" customFormat="1" x14ac:dyDescent="0.15">
      <c r="A8" s="49"/>
      <c r="B8" s="67">
        <v>2020</v>
      </c>
      <c r="C8" s="67">
        <v>382132</v>
      </c>
      <c r="D8" s="67">
        <v>47</v>
      </c>
      <c r="E8" s="67">
        <v>14</v>
      </c>
      <c r="F8" s="67">
        <v>0</v>
      </c>
      <c r="G8" s="67">
        <v>1</v>
      </c>
      <c r="H8" s="67" t="s">
        <v>115</v>
      </c>
      <c r="I8" s="67" t="s">
        <v>116</v>
      </c>
      <c r="J8" s="67" t="s">
        <v>117</v>
      </c>
      <c r="K8" s="67" t="s">
        <v>118</v>
      </c>
      <c r="L8" s="67" t="s">
        <v>119</v>
      </c>
      <c r="M8" s="67" t="s">
        <v>120</v>
      </c>
      <c r="N8" s="67" t="s">
        <v>121</v>
      </c>
      <c r="O8" s="68" t="s">
        <v>122</v>
      </c>
      <c r="P8" s="69" t="s">
        <v>123</v>
      </c>
      <c r="Q8" s="69" t="s">
        <v>124</v>
      </c>
      <c r="R8" s="70">
        <v>45</v>
      </c>
      <c r="S8" s="69" t="s">
        <v>125</v>
      </c>
      <c r="T8" s="69" t="s">
        <v>126</v>
      </c>
      <c r="U8" s="70">
        <v>2170</v>
      </c>
      <c r="V8" s="70">
        <v>118</v>
      </c>
      <c r="W8" s="70">
        <v>0</v>
      </c>
      <c r="X8" s="69" t="s">
        <v>126</v>
      </c>
      <c r="Y8" s="71">
        <v>241.3</v>
      </c>
      <c r="Z8" s="71">
        <v>234.7</v>
      </c>
      <c r="AA8" s="71">
        <v>234.7</v>
      </c>
      <c r="AB8" s="71">
        <v>290.7</v>
      </c>
      <c r="AC8" s="71">
        <v>253.5</v>
      </c>
      <c r="AD8" s="71">
        <v>156</v>
      </c>
      <c r="AE8" s="71">
        <v>218.3</v>
      </c>
      <c r="AF8" s="71">
        <v>255.1</v>
      </c>
      <c r="AG8" s="71">
        <v>225.1</v>
      </c>
      <c r="AH8" s="71">
        <v>130.80000000000001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5.6</v>
      </c>
      <c r="AP8" s="71">
        <v>3.5</v>
      </c>
      <c r="AQ8" s="71">
        <v>3.8</v>
      </c>
      <c r="AR8" s="71">
        <v>3.2</v>
      </c>
      <c r="AS8" s="71">
        <v>9.5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40</v>
      </c>
      <c r="BA8" s="72">
        <v>28</v>
      </c>
      <c r="BB8" s="72">
        <v>27</v>
      </c>
      <c r="BC8" s="72">
        <v>14</v>
      </c>
      <c r="BD8" s="72">
        <v>4426</v>
      </c>
      <c r="BE8" s="72">
        <v>2345</v>
      </c>
      <c r="BF8" s="71">
        <v>58.6</v>
      </c>
      <c r="BG8" s="71">
        <v>57.4</v>
      </c>
      <c r="BH8" s="71">
        <v>57.4</v>
      </c>
      <c r="BI8" s="71">
        <v>65.599999999999994</v>
      </c>
      <c r="BJ8" s="71">
        <v>60.5</v>
      </c>
      <c r="BK8" s="71">
        <v>27.9</v>
      </c>
      <c r="BL8" s="71">
        <v>30.9</v>
      </c>
      <c r="BM8" s="71">
        <v>32.4</v>
      </c>
      <c r="BN8" s="71">
        <v>13.1</v>
      </c>
      <c r="BO8" s="71">
        <v>-0.7</v>
      </c>
      <c r="BP8" s="68">
        <v>-65.900000000000006</v>
      </c>
      <c r="BQ8" s="72">
        <v>1891</v>
      </c>
      <c r="BR8" s="72">
        <v>1731</v>
      </c>
      <c r="BS8" s="72">
        <v>1731</v>
      </c>
      <c r="BT8" s="73">
        <v>1918</v>
      </c>
      <c r="BU8" s="73">
        <v>1817</v>
      </c>
      <c r="BV8" s="72">
        <v>19504</v>
      </c>
      <c r="BW8" s="72">
        <v>18068</v>
      </c>
      <c r="BX8" s="72">
        <v>25902</v>
      </c>
      <c r="BY8" s="72">
        <v>23067</v>
      </c>
      <c r="BZ8" s="72">
        <v>4197</v>
      </c>
      <c r="CA8" s="70">
        <v>3932</v>
      </c>
      <c r="CB8" s="71" t="s">
        <v>119</v>
      </c>
      <c r="CC8" s="71" t="s">
        <v>119</v>
      </c>
      <c r="CD8" s="71" t="s">
        <v>119</v>
      </c>
      <c r="CE8" s="71" t="s">
        <v>119</v>
      </c>
      <c r="CF8" s="71" t="s">
        <v>119</v>
      </c>
      <c r="CG8" s="71" t="s">
        <v>119</v>
      </c>
      <c r="CH8" s="71" t="s">
        <v>119</v>
      </c>
      <c r="CI8" s="71" t="s">
        <v>119</v>
      </c>
      <c r="CJ8" s="71" t="s">
        <v>119</v>
      </c>
      <c r="CK8" s="71" t="s">
        <v>119</v>
      </c>
      <c r="CL8" s="68" t="s">
        <v>119</v>
      </c>
      <c r="CM8" s="70">
        <v>10345</v>
      </c>
      <c r="CN8" s="70">
        <v>0</v>
      </c>
      <c r="CO8" s="71" t="s">
        <v>119</v>
      </c>
      <c r="CP8" s="71" t="s">
        <v>119</v>
      </c>
      <c r="CQ8" s="71" t="s">
        <v>119</v>
      </c>
      <c r="CR8" s="71" t="s">
        <v>119</v>
      </c>
      <c r="CS8" s="71" t="s">
        <v>119</v>
      </c>
      <c r="CT8" s="71" t="s">
        <v>119</v>
      </c>
      <c r="CU8" s="71" t="s">
        <v>119</v>
      </c>
      <c r="CV8" s="71" t="s">
        <v>119</v>
      </c>
      <c r="CW8" s="71" t="s">
        <v>119</v>
      </c>
      <c r="CX8" s="71" t="s">
        <v>119</v>
      </c>
      <c r="CY8" s="68" t="s">
        <v>119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283.7</v>
      </c>
      <c r="DF8" s="71">
        <v>263.39999999999998</v>
      </c>
      <c r="DG8" s="71">
        <v>178.3</v>
      </c>
      <c r="DH8" s="71">
        <v>1310.7</v>
      </c>
      <c r="DI8" s="71">
        <v>110.8</v>
      </c>
      <c r="DJ8" s="68">
        <v>183.4</v>
      </c>
      <c r="DK8" s="71">
        <v>52.5</v>
      </c>
      <c r="DL8" s="71">
        <v>46.6</v>
      </c>
      <c r="DM8" s="71">
        <v>44.9</v>
      </c>
      <c r="DN8" s="71">
        <v>44.1</v>
      </c>
      <c r="DO8" s="71">
        <v>44.1</v>
      </c>
      <c r="DP8" s="71">
        <v>135.6</v>
      </c>
      <c r="DQ8" s="71">
        <v>134.5</v>
      </c>
      <c r="DR8" s="71">
        <v>134.9</v>
      </c>
      <c r="DS8" s="71">
        <v>129.9</v>
      </c>
      <c r="DT8" s="71">
        <v>105.7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2021-12-17T06:08:14Z</dcterms:created>
  <dcterms:modified xsi:type="dcterms:W3CDTF">2022-01-27T07:23:16Z</dcterms:modified>
  <cp:category/>
</cp:coreProperties>
</file>