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09四国中央市（法非適用　駐車場事業）\"/>
    </mc:Choice>
  </mc:AlternateContent>
  <workbookProtection workbookAlgorithmName="SHA-512" workbookHashValue="IrrHJNTO5HK4TZ97ggOPYK3VayWKJ2wn0Q4laDkV0itS3393YLwht5+kNcI51tKbo47lOnvLKXlXf/XhfTrAWQ==" workbookSaltValue="22B8uOuO7rvKAZLhrzffp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BG30" i="4"/>
  <c r="AV76" i="4"/>
  <c r="KO51" i="4"/>
  <c r="LE76" i="4"/>
  <c r="FX51" i="4"/>
  <c r="KO30" i="4"/>
  <c r="HP76" i="4"/>
  <c r="BG51" i="4"/>
  <c r="FX30" i="4"/>
  <c r="KP76" i="4"/>
  <c r="FE51" i="4"/>
  <c r="HA76" i="4"/>
  <c r="AN51" i="4"/>
  <c r="FE30" i="4"/>
  <c r="AN30" i="4"/>
  <c r="AG76" i="4"/>
  <c r="JV51" i="4"/>
  <c r="JV30" i="4"/>
  <c r="KA76" i="4"/>
  <c r="EL51" i="4"/>
  <c r="JC30" i="4"/>
  <c r="GL76" i="4"/>
  <c r="EL30" i="4"/>
  <c r="U51" i="4"/>
  <c r="U30" i="4"/>
  <c r="R76" i="4"/>
  <c r="JC51" i="4"/>
</calcChain>
</file>

<file path=xl/sharedStrings.xml><?xml version="1.0" encoding="utf-8"?>
<sst xmlns="http://schemas.openxmlformats.org/spreadsheetml/2006/main" count="278" uniqueCount="125">
  <si>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</si>
  <si>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</si>
  <si>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</si>
  <si>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</si>
  <si>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</si>
  <si>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</si>
  <si>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</si>
  <si>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</si>
  <si>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</si>
  <si>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</si>
  <si>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</si>
  <si>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</si>
  <si>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</si>
  <si>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</si>
  <si>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</si>
  <si>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</si>
  <si>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</si>
  <si>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</si>
  <si>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</si>
  <si>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</si>
  <si>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</si>
  <si>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</si>
  <si>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</si>
  <si>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</si>
  <si>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</si>
  <si>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</si>
  <si>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</si>
  <si>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</si>
  <si>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</si>
  <si>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</si>
  <si>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</si>
  <si>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</si>
  <si>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</si>
  <si>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</si>
  <si>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</si>
  <si>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</si>
  <si>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</si>
  <si>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</si>
  <si>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</si>
  <si>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</si>
  <si>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</si>
  <si>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</si>
  <si>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</si>
  <si>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</si>
  <si>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</si>
  <si>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</si>
  <si>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</si>
  <si>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</si>
  <si>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</si>
  <si>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</si>
  <si>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</si>
  <si>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</si>
  <si>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</si>
  <si>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</si>
  <si>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</si>
  <si>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</si>
  <si>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</si>
  <si>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</si>
  <si>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</si>
  <si>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</si>
  <si>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</si>
  <si>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</si>
  <si>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</si>
  <si>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</si>
  <si>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</si>
  <si>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</si>
  <si>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</si>
  <si>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</si>
  <si>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</si>
  <si>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</si>
  <si>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</si>
  <si>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</si>
  <si>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</si>
  <si>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</si>
  <si>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</si>
  <si>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</si>
  <si>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</si>
  <si>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</si>
  <si>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</si>
  <si>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</si>
  <si>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</si>
  <si>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</si>
  <si>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</si>
  <si>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</si>
  <si>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</si>
  <si>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</si>
  <si>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</si>
  <si>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</si>
  <si>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</si>
  <si>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</si>
  <si>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</si>
  <si>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</si>
  <si>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</si>
  <si>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</si>
  <si>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</si>
  <si>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</si>
  <si>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</si>
  <si>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</si>
  <si>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</si>
  <si>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</si>
  <si>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</si>
  <si>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</si>
  <si>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</si>
  <si>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</si>
  <si>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</si>
  <si>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</si>
  <si>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</si>
  <si>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</si>
  <si>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</si>
  <si>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</si>
  <si>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</si>
  <si>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</si>
  <si>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</si>
  <si>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</si>
  <si>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</si>
  <si>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</si>
  <si>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</si>
  <si>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</si>
  <si>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</si>
  <si>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</si>
  <si>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</si>
  <si>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「⑥有形固定資産減価償却率」、「⑨累積欠損金比率」ともに該当数値がないため分析は困難である。ゲート式システムを導入しているため機器類の更新時の設備投資が今後必要となってくる。              
              </t>
    <rPh sb="77" eb="79">
      <t>コンゴ</t>
    </rPh>
    <rPh sb="79" eb="81">
      <t>ヒツヨウ</t>
    </rPh>
    <phoneticPr fontId="15"/>
  </si>
  <si>
    <t>　「①収益的収支比率」は100％以上を維持して推移していたが、新型コロナ禍での高速バス利用者減少に伴い料金収入も減少しており、単年度の収支が赤字となった。
　各指標については、「④売上高ＧＯＰ比率」「⑤ＥＢＩＴＤＡ」ともに大きく減少したが、高速バス利用の需要が戻れば収益も回復するものと思われる。</t>
    <rPh sb="8" eb="10">
      <t>ヒリツ</t>
    </rPh>
    <rPh sb="16" eb="18">
      <t>イジョウ</t>
    </rPh>
    <rPh sb="19" eb="21">
      <t>イジ</t>
    </rPh>
    <rPh sb="23" eb="25">
      <t>スイイ</t>
    </rPh>
    <rPh sb="31" eb="33">
      <t>シンガタ</t>
    </rPh>
    <rPh sb="36" eb="37">
      <t>ワザワイ</t>
    </rPh>
    <rPh sb="39" eb="41">
      <t>コウソク</t>
    </rPh>
    <rPh sb="43" eb="45">
      <t>リヨウ</t>
    </rPh>
    <rPh sb="45" eb="46">
      <t>シャ</t>
    </rPh>
    <rPh sb="46" eb="48">
      <t>ゲンショウ</t>
    </rPh>
    <rPh sb="49" eb="50">
      <t>トモナ</t>
    </rPh>
    <rPh sb="51" eb="53">
      <t>リョウキン</t>
    </rPh>
    <rPh sb="53" eb="55">
      <t>シュウニュウ</t>
    </rPh>
    <rPh sb="56" eb="58">
      <t>ゲンショウ</t>
    </rPh>
    <rPh sb="63" eb="66">
      <t>タンネンド</t>
    </rPh>
    <rPh sb="67" eb="69">
      <t>シュウシ</t>
    </rPh>
    <rPh sb="70" eb="72">
      <t>アカジ</t>
    </rPh>
    <rPh sb="79" eb="80">
      <t>カク</t>
    </rPh>
    <rPh sb="80" eb="82">
      <t>シヒョウ</t>
    </rPh>
    <rPh sb="111" eb="112">
      <t>オオ</t>
    </rPh>
    <rPh sb="114" eb="116">
      <t>ゲンショウ</t>
    </rPh>
    <rPh sb="120" eb="122">
      <t>コウソク</t>
    </rPh>
    <rPh sb="124" eb="126">
      <t>リヨウ</t>
    </rPh>
    <rPh sb="127" eb="129">
      <t>ジュヨウ</t>
    </rPh>
    <rPh sb="130" eb="131">
      <t>モド</t>
    </rPh>
    <rPh sb="133" eb="135">
      <t>シュウエキ</t>
    </rPh>
    <rPh sb="136" eb="138">
      <t>カイフク</t>
    </rPh>
    <rPh sb="143" eb="144">
      <t>オモ</t>
    </rPh>
    <phoneticPr fontId="15"/>
  </si>
  <si>
    <t>　「⑪稼働率」は100％を超えて推移していたものの、新型コロナ禍での高速バス利用者の減少に伴い半減した。類似施設平均値と比較し低い状況である。</t>
    <rPh sb="13" eb="14">
      <t>コ</t>
    </rPh>
    <rPh sb="16" eb="18">
      <t>スイイ</t>
    </rPh>
    <rPh sb="26" eb="28">
      <t>シンガタ</t>
    </rPh>
    <rPh sb="31" eb="32">
      <t>ワザワイ</t>
    </rPh>
    <rPh sb="34" eb="36">
      <t>コウソク</t>
    </rPh>
    <rPh sb="38" eb="40">
      <t>リヨウ</t>
    </rPh>
    <rPh sb="40" eb="41">
      <t>シャ</t>
    </rPh>
    <rPh sb="42" eb="44">
      <t>ゲンショウ</t>
    </rPh>
    <rPh sb="45" eb="46">
      <t>トモナ</t>
    </rPh>
    <rPh sb="47" eb="49">
      <t>ハンゲン</t>
    </rPh>
    <rPh sb="52" eb="54">
      <t>ルイジ</t>
    </rPh>
    <rPh sb="56" eb="59">
      <t>ヘイキンチ</t>
    </rPh>
    <rPh sb="60" eb="62">
      <t>ヒカク</t>
    </rPh>
    <rPh sb="63" eb="64">
      <t>ヒク</t>
    </rPh>
    <phoneticPr fontId="15"/>
  </si>
  <si>
    <t>　ゲート式の平面駐車場で、一般利用者のみを対象としている。
　市内において重要な広域交通結節拠点であり、市外からの利用者も多い。新型コロナ禍での需要維持は難しいが、稼働率の向上に向け適切な管理運営に努める必要がある。</t>
    <rPh sb="4" eb="5">
      <t>シキ</t>
    </rPh>
    <rPh sb="6" eb="8">
      <t>ヘイメン</t>
    </rPh>
    <rPh sb="8" eb="11">
      <t>チュウシャジョウ</t>
    </rPh>
    <rPh sb="13" eb="15">
      <t>イッパン</t>
    </rPh>
    <rPh sb="15" eb="18">
      <t>リヨウシャ</t>
    </rPh>
    <rPh sb="21" eb="23">
      <t>タイショウ</t>
    </rPh>
    <rPh sb="31" eb="33">
      <t>シナイ</t>
    </rPh>
    <rPh sb="37" eb="39">
      <t>ジュウヨウ</t>
    </rPh>
    <rPh sb="40" eb="42">
      <t>コウイキ</t>
    </rPh>
    <rPh sb="42" eb="44">
      <t>コウツウ</t>
    </rPh>
    <rPh sb="44" eb="46">
      <t>ケッセツ</t>
    </rPh>
    <rPh sb="46" eb="48">
      <t>キョテン</t>
    </rPh>
    <rPh sb="59" eb="60">
      <t>シャ</t>
    </rPh>
    <rPh sb="82" eb="84">
      <t>カドウ</t>
    </rPh>
    <rPh sb="84" eb="85">
      <t>リツ</t>
    </rPh>
    <rPh sb="86" eb="88">
      <t>コウジョウ</t>
    </rPh>
    <rPh sb="89" eb="90">
      <t>ム</t>
    </rPh>
    <rPh sb="91" eb="93">
      <t>テキセツ</t>
    </rPh>
    <rPh sb="94" eb="96">
      <t>カンリ</t>
    </rPh>
    <rPh sb="96" eb="98">
      <t>ウンエイ</t>
    </rPh>
    <rPh sb="99" eb="100">
      <t>ツト</t>
    </rPh>
    <rPh sb="102" eb="10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</si>
</sst>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121.8</c:v>
                </c:pt>
                <c:pt idx="1">
                  <c:v>110.3</c:v>
                </c:pt>
                <c:pt idx="2">
                  <c:v>110.3</c:v>
                </c:pt>
                <c:pt idx="3">
                  <c:v>116.5</c:v>
                </c:pt>
                <c:pt idx="4">
                  <c:v>46.1</c:v>
                </c:pt>
              </c:numCache>
            </c:numRef>
          </c:val>
          <c:extLst>
            <c:ext xmlns:c16="http://schemas.microsoft.com/office/drawing/2014/chart" uri="{C3380CC4-5D6E-409C-BE32-E72D297353CC}">
              <c16:uniqueId val="{00000000-29D5-47FB-8B25-5EF872D01D6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1492.8</c:v>
                </c:pt>
                <c:pt idx="4">
                  <c:v>3199.2</c:v>
                </c:pt>
              </c:numCache>
            </c:numRef>
          </c:val>
          <c:smooth val="0"/>
          <c:extLst>
            <c:ext xmlns:c16="http://schemas.microsoft.com/office/drawing/2014/chart" uri="{C3380CC4-5D6E-409C-BE32-E72D297353CC}">
              <c16:uniqueId val="{00000001-29D5-47FB-8B25-5EF872D01D6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68F-46B8-9308-39900093CCC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18.2</c:v>
                </c:pt>
                <c:pt idx="4">
                  <c:v>764.6</c:v>
                </c:pt>
              </c:numCache>
            </c:numRef>
          </c:val>
          <c:smooth val="0"/>
          <c:extLst>
            <c:ext xmlns:c16="http://schemas.microsoft.com/office/drawing/2014/chart" uri="{C3380CC4-5D6E-409C-BE32-E72D297353CC}">
              <c16:uniqueId val="{00000001-F68F-46B8-9308-39900093CCC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2F55-45A3-88B0-7662093C8B3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F55-45A3-88B0-7662093C8B3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ABF6-44D9-8191-B438413D612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BF6-44D9-8191-B438413D612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29E-4FF9-938C-4E069C3FE2E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0.8</c:v>
                </c:pt>
                <c:pt idx="4">
                  <c:v>5.9</c:v>
                </c:pt>
              </c:numCache>
            </c:numRef>
          </c:val>
          <c:smooth val="0"/>
          <c:extLst>
            <c:ext xmlns:c16="http://schemas.microsoft.com/office/drawing/2014/chart" uri="{C3380CC4-5D6E-409C-BE32-E72D297353CC}">
              <c16:uniqueId val="{00000001-129E-4FF9-938C-4E069C3FE2E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9FB-4134-9B5C-783C8FE3443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3</c:v>
                </c:pt>
                <c:pt idx="4">
                  <c:v>93</c:v>
                </c:pt>
              </c:numCache>
            </c:numRef>
          </c:val>
          <c:smooth val="0"/>
          <c:extLst>
            <c:ext xmlns:c16="http://schemas.microsoft.com/office/drawing/2014/chart" uri="{C3380CC4-5D6E-409C-BE32-E72D297353CC}">
              <c16:uniqueId val="{00000001-89FB-4134-9B5C-783C8FE3443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51.7</c:v>
                </c:pt>
                <c:pt idx="1">
                  <c:v>117.2</c:v>
                </c:pt>
                <c:pt idx="2">
                  <c:v>131</c:v>
                </c:pt>
                <c:pt idx="3">
                  <c:v>120.7</c:v>
                </c:pt>
                <c:pt idx="4">
                  <c:v>62.1</c:v>
                </c:pt>
              </c:numCache>
            </c:numRef>
          </c:val>
          <c:extLst>
            <c:ext xmlns:c16="http://schemas.microsoft.com/office/drawing/2014/chart" uri="{C3380CC4-5D6E-409C-BE32-E72D297353CC}">
              <c16:uniqueId val="{00000000-AF23-4DF3-91EE-7396D360453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169.4</c:v>
                </c:pt>
                <c:pt idx="4">
                  <c:v>128.5</c:v>
                </c:pt>
              </c:numCache>
            </c:numRef>
          </c:val>
          <c:smooth val="0"/>
          <c:extLst>
            <c:ext xmlns:c16="http://schemas.microsoft.com/office/drawing/2014/chart" uri="{C3380CC4-5D6E-409C-BE32-E72D297353CC}">
              <c16:uniqueId val="{00000001-AF23-4DF3-91EE-7396D360453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17.899999999999999</c:v>
                </c:pt>
                <c:pt idx="1">
                  <c:v>9.3000000000000007</c:v>
                </c:pt>
                <c:pt idx="2">
                  <c:v>9.3000000000000007</c:v>
                </c:pt>
                <c:pt idx="3">
                  <c:v>14.2</c:v>
                </c:pt>
                <c:pt idx="4">
                  <c:v>-116.7</c:v>
                </c:pt>
              </c:numCache>
            </c:numRef>
          </c:val>
          <c:extLst>
            <c:ext xmlns:c16="http://schemas.microsoft.com/office/drawing/2014/chart" uri="{C3380CC4-5D6E-409C-BE32-E72D297353CC}">
              <c16:uniqueId val="{00000000-B6B1-4BBA-BD1D-DB36F47E9D1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30</c:v>
                </c:pt>
                <c:pt idx="4">
                  <c:v>-52.1</c:v>
                </c:pt>
              </c:numCache>
            </c:numRef>
          </c:val>
          <c:smooth val="0"/>
          <c:extLst>
            <c:ext xmlns:c16="http://schemas.microsoft.com/office/drawing/2014/chart" uri="{C3380CC4-5D6E-409C-BE32-E72D297353CC}">
              <c16:uniqueId val="{00000001-B6B1-4BBA-BD1D-DB36F47E9D1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795</c:v>
                </c:pt>
                <c:pt idx="1">
                  <c:v>413</c:v>
                </c:pt>
                <c:pt idx="2">
                  <c:v>413</c:v>
                </c:pt>
                <c:pt idx="3">
                  <c:v>633</c:v>
                </c:pt>
                <c:pt idx="4">
                  <c:v>-1993</c:v>
                </c:pt>
              </c:numCache>
            </c:numRef>
          </c:val>
          <c:extLst>
            <c:ext xmlns:c16="http://schemas.microsoft.com/office/drawing/2014/chart" uri="{C3380CC4-5D6E-409C-BE32-E72D297353CC}">
              <c16:uniqueId val="{00000000-6908-43B9-B870-78424FA9DF8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6991</c:v>
                </c:pt>
                <c:pt idx="4">
                  <c:v>1045</c:v>
                </c:pt>
              </c:numCache>
            </c:numRef>
          </c:val>
          <c:smooth val="0"/>
          <c:extLst>
            <c:ext xmlns:c16="http://schemas.microsoft.com/office/drawing/2014/chart" uri="{C3380CC4-5D6E-409C-BE32-E72D297353CC}">
              <c16:uniqueId val="{00000001-6908-43B9-B870-78424FA9DF8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F22"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高速バス利用者駐車場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827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21</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121.8</v>
      </c>
      <c r="V31" s="118"/>
      <c r="W31" s="118"/>
      <c r="X31" s="118"/>
      <c r="Y31" s="118"/>
      <c r="Z31" s="118"/>
      <c r="AA31" s="118"/>
      <c r="AB31" s="118"/>
      <c r="AC31" s="118"/>
      <c r="AD31" s="118"/>
      <c r="AE31" s="118"/>
      <c r="AF31" s="118"/>
      <c r="AG31" s="118"/>
      <c r="AH31" s="118"/>
      <c r="AI31" s="118"/>
      <c r="AJ31" s="118"/>
      <c r="AK31" s="118"/>
      <c r="AL31" s="118"/>
      <c r="AM31" s="118"/>
      <c r="AN31" s="118">
        <f>データ!Z7</f>
        <v>110.3</v>
      </c>
      <c r="AO31" s="118"/>
      <c r="AP31" s="118"/>
      <c r="AQ31" s="118"/>
      <c r="AR31" s="118"/>
      <c r="AS31" s="118"/>
      <c r="AT31" s="118"/>
      <c r="AU31" s="118"/>
      <c r="AV31" s="118"/>
      <c r="AW31" s="118"/>
      <c r="AX31" s="118"/>
      <c r="AY31" s="118"/>
      <c r="AZ31" s="118"/>
      <c r="BA31" s="118"/>
      <c r="BB31" s="118"/>
      <c r="BC31" s="118"/>
      <c r="BD31" s="118"/>
      <c r="BE31" s="118"/>
      <c r="BF31" s="118"/>
      <c r="BG31" s="118">
        <f>データ!AA7</f>
        <v>110.3</v>
      </c>
      <c r="BH31" s="118"/>
      <c r="BI31" s="118"/>
      <c r="BJ31" s="118"/>
      <c r="BK31" s="118"/>
      <c r="BL31" s="118"/>
      <c r="BM31" s="118"/>
      <c r="BN31" s="118"/>
      <c r="BO31" s="118"/>
      <c r="BP31" s="118"/>
      <c r="BQ31" s="118"/>
      <c r="BR31" s="118"/>
      <c r="BS31" s="118"/>
      <c r="BT31" s="118"/>
      <c r="BU31" s="118"/>
      <c r="BV31" s="118"/>
      <c r="BW31" s="118"/>
      <c r="BX31" s="118"/>
      <c r="BY31" s="118"/>
      <c r="BZ31" s="118">
        <f>データ!AB7</f>
        <v>116.5</v>
      </c>
      <c r="CA31" s="118"/>
      <c r="CB31" s="118"/>
      <c r="CC31" s="118"/>
      <c r="CD31" s="118"/>
      <c r="CE31" s="118"/>
      <c r="CF31" s="118"/>
      <c r="CG31" s="118"/>
      <c r="CH31" s="118"/>
      <c r="CI31" s="118"/>
      <c r="CJ31" s="118"/>
      <c r="CK31" s="118"/>
      <c r="CL31" s="118"/>
      <c r="CM31" s="118"/>
      <c r="CN31" s="118"/>
      <c r="CO31" s="118"/>
      <c r="CP31" s="118"/>
      <c r="CQ31" s="118"/>
      <c r="CR31" s="118"/>
      <c r="CS31" s="118">
        <f>データ!AC7</f>
        <v>46.1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51.7</v>
      </c>
      <c r="JD31" s="120"/>
      <c r="JE31" s="120"/>
      <c r="JF31" s="120"/>
      <c r="JG31" s="120"/>
      <c r="JH31" s="120"/>
      <c r="JI31" s="120"/>
      <c r="JJ31" s="120"/>
      <c r="JK31" s="120"/>
      <c r="JL31" s="120"/>
      <c r="JM31" s="120"/>
      <c r="JN31" s="120"/>
      <c r="JO31" s="120"/>
      <c r="JP31" s="120"/>
      <c r="JQ31" s="120"/>
      <c r="JR31" s="120"/>
      <c r="JS31" s="120"/>
      <c r="JT31" s="120"/>
      <c r="JU31" s="121"/>
      <c r="JV31" s="119">
        <f>データ!DL7</f>
        <v>117.2</v>
      </c>
      <c r="JW31" s="120"/>
      <c r="JX31" s="120"/>
      <c r="JY31" s="120"/>
      <c r="JZ31" s="120"/>
      <c r="KA31" s="120"/>
      <c r="KB31" s="120"/>
      <c r="KC31" s="120"/>
      <c r="KD31" s="120"/>
      <c r="KE31" s="120"/>
      <c r="KF31" s="120"/>
      <c r="KG31" s="120"/>
      <c r="KH31" s="120"/>
      <c r="KI31" s="120"/>
      <c r="KJ31" s="120"/>
      <c r="KK31" s="120"/>
      <c r="KL31" s="120"/>
      <c r="KM31" s="120"/>
      <c r="KN31" s="121"/>
      <c r="KO31" s="119">
        <f>データ!DM7</f>
        <v>131</v>
      </c>
      <c r="KP31" s="120"/>
      <c r="KQ31" s="120"/>
      <c r="KR31" s="120"/>
      <c r="KS31" s="120"/>
      <c r="KT31" s="120"/>
      <c r="KU31" s="120"/>
      <c r="KV31" s="120"/>
      <c r="KW31" s="120"/>
      <c r="KX31" s="120"/>
      <c r="KY31" s="120"/>
      <c r="KZ31" s="120"/>
      <c r="LA31" s="120"/>
      <c r="LB31" s="120"/>
      <c r="LC31" s="120"/>
      <c r="LD31" s="120"/>
      <c r="LE31" s="120"/>
      <c r="LF31" s="120"/>
      <c r="LG31" s="121"/>
      <c r="LH31" s="119">
        <f>データ!DN7</f>
        <v>120.7</v>
      </c>
      <c r="LI31" s="120"/>
      <c r="LJ31" s="120"/>
      <c r="LK31" s="120"/>
      <c r="LL31" s="120"/>
      <c r="LM31" s="120"/>
      <c r="LN31" s="120"/>
      <c r="LO31" s="120"/>
      <c r="LP31" s="120"/>
      <c r="LQ31" s="120"/>
      <c r="LR31" s="120"/>
      <c r="LS31" s="120"/>
      <c r="LT31" s="120"/>
      <c r="LU31" s="120"/>
      <c r="LV31" s="120"/>
      <c r="LW31" s="120"/>
      <c r="LX31" s="120"/>
      <c r="LY31" s="120"/>
      <c r="LZ31" s="121"/>
      <c r="MA31" s="119">
        <f>データ!DO7</f>
        <v>62.1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17.899999999999999</v>
      </c>
      <c r="EM52" s="118"/>
      <c r="EN52" s="118"/>
      <c r="EO52" s="118"/>
      <c r="EP52" s="118"/>
      <c r="EQ52" s="118"/>
      <c r="ER52" s="118"/>
      <c r="ES52" s="118"/>
      <c r="ET52" s="118"/>
      <c r="EU52" s="118"/>
      <c r="EV52" s="118"/>
      <c r="EW52" s="118"/>
      <c r="EX52" s="118"/>
      <c r="EY52" s="118"/>
      <c r="EZ52" s="118"/>
      <c r="FA52" s="118"/>
      <c r="FB52" s="118"/>
      <c r="FC52" s="118"/>
      <c r="FD52" s="118"/>
      <c r="FE52" s="118">
        <f>データ!BG7</f>
        <v>9.3000000000000007</v>
      </c>
      <c r="FF52" s="118"/>
      <c r="FG52" s="118"/>
      <c r="FH52" s="118"/>
      <c r="FI52" s="118"/>
      <c r="FJ52" s="118"/>
      <c r="FK52" s="118"/>
      <c r="FL52" s="118"/>
      <c r="FM52" s="118"/>
      <c r="FN52" s="118"/>
      <c r="FO52" s="118"/>
      <c r="FP52" s="118"/>
      <c r="FQ52" s="118"/>
      <c r="FR52" s="118"/>
      <c r="FS52" s="118"/>
      <c r="FT52" s="118"/>
      <c r="FU52" s="118"/>
      <c r="FV52" s="118"/>
      <c r="FW52" s="118"/>
      <c r="FX52" s="118">
        <f>データ!BH7</f>
        <v>9.3000000000000007</v>
      </c>
      <c r="FY52" s="118"/>
      <c r="FZ52" s="118"/>
      <c r="GA52" s="118"/>
      <c r="GB52" s="118"/>
      <c r="GC52" s="118"/>
      <c r="GD52" s="118"/>
      <c r="GE52" s="118"/>
      <c r="GF52" s="118"/>
      <c r="GG52" s="118"/>
      <c r="GH52" s="118"/>
      <c r="GI52" s="118"/>
      <c r="GJ52" s="118"/>
      <c r="GK52" s="118"/>
      <c r="GL52" s="118"/>
      <c r="GM52" s="118"/>
      <c r="GN52" s="118"/>
      <c r="GO52" s="118"/>
      <c r="GP52" s="118"/>
      <c r="GQ52" s="118">
        <f>データ!BI7</f>
        <v>14.2</v>
      </c>
      <c r="GR52" s="118"/>
      <c r="GS52" s="118"/>
      <c r="GT52" s="118"/>
      <c r="GU52" s="118"/>
      <c r="GV52" s="118"/>
      <c r="GW52" s="118"/>
      <c r="GX52" s="118"/>
      <c r="GY52" s="118"/>
      <c r="GZ52" s="118"/>
      <c r="HA52" s="118"/>
      <c r="HB52" s="118"/>
      <c r="HC52" s="118"/>
      <c r="HD52" s="118"/>
      <c r="HE52" s="118"/>
      <c r="HF52" s="118"/>
      <c r="HG52" s="118"/>
      <c r="HH52" s="118"/>
      <c r="HI52" s="118"/>
      <c r="HJ52" s="118">
        <f>データ!BJ7</f>
        <v>-116.7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795</v>
      </c>
      <c r="JD52" s="125"/>
      <c r="JE52" s="125"/>
      <c r="JF52" s="125"/>
      <c r="JG52" s="125"/>
      <c r="JH52" s="125"/>
      <c r="JI52" s="125"/>
      <c r="JJ52" s="125"/>
      <c r="JK52" s="125"/>
      <c r="JL52" s="125"/>
      <c r="JM52" s="125"/>
      <c r="JN52" s="125"/>
      <c r="JO52" s="125"/>
      <c r="JP52" s="125"/>
      <c r="JQ52" s="125"/>
      <c r="JR52" s="125"/>
      <c r="JS52" s="125"/>
      <c r="JT52" s="125"/>
      <c r="JU52" s="125"/>
      <c r="JV52" s="125">
        <f>データ!BR7</f>
        <v>413</v>
      </c>
      <c r="JW52" s="125"/>
      <c r="JX52" s="125"/>
      <c r="JY52" s="125"/>
      <c r="JZ52" s="125"/>
      <c r="KA52" s="125"/>
      <c r="KB52" s="125"/>
      <c r="KC52" s="125"/>
      <c r="KD52" s="125"/>
      <c r="KE52" s="125"/>
      <c r="KF52" s="125"/>
      <c r="KG52" s="125"/>
      <c r="KH52" s="125"/>
      <c r="KI52" s="125"/>
      <c r="KJ52" s="125"/>
      <c r="KK52" s="125"/>
      <c r="KL52" s="125"/>
      <c r="KM52" s="125"/>
      <c r="KN52" s="125"/>
      <c r="KO52" s="125">
        <f>データ!BS7</f>
        <v>413</v>
      </c>
      <c r="KP52" s="125"/>
      <c r="KQ52" s="125"/>
      <c r="KR52" s="125"/>
      <c r="KS52" s="125"/>
      <c r="KT52" s="125"/>
      <c r="KU52" s="125"/>
      <c r="KV52" s="125"/>
      <c r="KW52" s="125"/>
      <c r="KX52" s="125"/>
      <c r="KY52" s="125"/>
      <c r="KZ52" s="125"/>
      <c r="LA52" s="125"/>
      <c r="LB52" s="125"/>
      <c r="LC52" s="125"/>
      <c r="LD52" s="125"/>
      <c r="LE52" s="125"/>
      <c r="LF52" s="125"/>
      <c r="LG52" s="125"/>
      <c r="LH52" s="125">
        <f>データ!BT7</f>
        <v>633</v>
      </c>
      <c r="LI52" s="125"/>
      <c r="LJ52" s="125"/>
      <c r="LK52" s="125"/>
      <c r="LL52" s="125"/>
      <c r="LM52" s="125"/>
      <c r="LN52" s="125"/>
      <c r="LO52" s="125"/>
      <c r="LP52" s="125"/>
      <c r="LQ52" s="125"/>
      <c r="LR52" s="125"/>
      <c r="LS52" s="125"/>
      <c r="LT52" s="125"/>
      <c r="LU52" s="125"/>
      <c r="LV52" s="125"/>
      <c r="LW52" s="125"/>
      <c r="LX52" s="125"/>
      <c r="LY52" s="125"/>
      <c r="LZ52" s="125"/>
      <c r="MA52" s="125">
        <f>データ!BU7</f>
        <v>-1993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3</v>
      </c>
      <c r="CA53" s="125"/>
      <c r="CB53" s="125"/>
      <c r="CC53" s="125"/>
      <c r="CD53" s="125"/>
      <c r="CE53" s="125"/>
      <c r="CF53" s="125"/>
      <c r="CG53" s="125"/>
      <c r="CH53" s="125"/>
      <c r="CI53" s="125"/>
      <c r="CJ53" s="125"/>
      <c r="CK53" s="125"/>
      <c r="CL53" s="125"/>
      <c r="CM53" s="125"/>
      <c r="CN53" s="125"/>
      <c r="CO53" s="125"/>
      <c r="CP53" s="125"/>
      <c r="CQ53" s="125"/>
      <c r="CR53" s="125"/>
      <c r="CS53" s="125">
        <f>データ!BD7</f>
        <v>93</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6991</v>
      </c>
      <c r="LI53" s="125"/>
      <c r="LJ53" s="125"/>
      <c r="LK53" s="125"/>
      <c r="LL53" s="125"/>
      <c r="LM53" s="125"/>
      <c r="LN53" s="125"/>
      <c r="LO53" s="125"/>
      <c r="LP53" s="125"/>
      <c r="LQ53" s="125"/>
      <c r="LR53" s="125"/>
      <c r="LS53" s="125"/>
      <c r="LT53" s="125"/>
      <c r="LU53" s="125"/>
      <c r="LV53" s="125"/>
      <c r="LW53" s="125"/>
      <c r="LX53" s="125"/>
      <c r="LY53" s="125"/>
      <c r="LZ53" s="125"/>
      <c r="MA53" s="125">
        <f>データ!BZ7</f>
        <v>1045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23895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764.6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mbK4uj+faaswI891wIUakoHfpWFfKpruYiIjNX800lVdr8JyBtHBGCLjG1Do1Lguc3a5WHtR5UYbpsv0eObSGQ==" saltValue="6is5K75S9wgn+Rjy6eodb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100</v>
      </c>
      <c r="DM5" s="59" t="s">
        <v>91</v>
      </c>
      <c r="DN5" s="59" t="s">
        <v>92</v>
      </c>
      <c r="DO5" s="59" t="s">
        <v>93</v>
      </c>
      <c r="DP5" s="59" t="s">
        <v>94</v>
      </c>
      <c r="DQ5" s="59" t="s">
        <v>95</v>
      </c>
      <c r="DR5" s="59" t="s">
        <v>96</v>
      </c>
      <c r="DS5" s="59" t="s">
        <v>97</v>
      </c>
      <c r="DT5" s="59" t="s">
        <v>98</v>
      </c>
      <c r="DU5" s="59" t="s">
        <v>99</v>
      </c>
    </row>
    <row r="6" spans="1:125" s="66" customFormat="1" x14ac:dyDescent="0.15">
      <c r="A6" s="49" t="s">
        <v>101</v>
      </c>
      <c r="B6" s="60">
        <f>B8</f>
        <v>2020</v>
      </c>
      <c r="C6" s="60">
        <f t="shared" ref="C6:X6" si="1">C8</f>
        <v>382132</v>
      </c>
      <c r="D6" s="60">
        <f t="shared" si="1"/>
        <v>47</v>
      </c>
      <c r="E6" s="60">
        <f t="shared" si="1"/>
        <v>14</v>
      </c>
      <c r="F6" s="60">
        <f t="shared" si="1"/>
        <v>0</v>
      </c>
      <c r="G6" s="60">
        <f t="shared" si="1"/>
        <v>10</v>
      </c>
      <c r="H6" s="60" t="str">
        <f>SUBSTITUTE(H8,"　","")</f>
        <v>愛媛県四国中央市</v>
      </c>
      <c r="I6" s="60" t="str">
        <f t="shared" si="1"/>
        <v>高速バス利用者駐車場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10</v>
      </c>
      <c r="S6" s="62" t="str">
        <f t="shared" si="1"/>
        <v>無</v>
      </c>
      <c r="T6" s="62" t="str">
        <f t="shared" si="1"/>
        <v>無</v>
      </c>
      <c r="U6" s="63">
        <f t="shared" si="1"/>
        <v>827</v>
      </c>
      <c r="V6" s="63">
        <f t="shared" si="1"/>
        <v>29</v>
      </c>
      <c r="W6" s="63">
        <f t="shared" si="1"/>
        <v>21</v>
      </c>
      <c r="X6" s="62" t="str">
        <f t="shared" si="1"/>
        <v>無</v>
      </c>
      <c r="Y6" s="64">
        <f>IF(Y8="-",NA(),Y8)</f>
        <v>121.8</v>
      </c>
      <c r="Z6" s="64">
        <f t="shared" ref="Z6:AH6" si="2">IF(Z8="-",NA(),Z8)</f>
        <v>110.3</v>
      </c>
      <c r="AA6" s="64">
        <f t="shared" si="2"/>
        <v>110.3</v>
      </c>
      <c r="AB6" s="64">
        <f t="shared" si="2"/>
        <v>116.5</v>
      </c>
      <c r="AC6" s="64">
        <f t="shared" si="2"/>
        <v>46.1</v>
      </c>
      <c r="AD6" s="64">
        <f t="shared" si="2"/>
        <v>378</v>
      </c>
      <c r="AE6" s="64">
        <f t="shared" si="2"/>
        <v>477.8</v>
      </c>
      <c r="AF6" s="64">
        <f t="shared" si="2"/>
        <v>373.2</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3</v>
      </c>
      <c r="BD6" s="65">
        <f t="shared" si="4"/>
        <v>93</v>
      </c>
      <c r="BE6" s="63" t="str">
        <f>IF(BE8="-","",IF(BE8="-","【-】","【"&amp;SUBSTITUTE(TEXT(BE8,"#,##0"),"-","△")&amp;"】"))</f>
        <v>【2,345】</v>
      </c>
      <c r="BF6" s="64">
        <f>IF(BF8="-",NA(),BF8)</f>
        <v>17.899999999999999</v>
      </c>
      <c r="BG6" s="64">
        <f t="shared" ref="BG6:BO6" si="5">IF(BG8="-",NA(),BG8)</f>
        <v>9.3000000000000007</v>
      </c>
      <c r="BH6" s="64">
        <f t="shared" si="5"/>
        <v>9.3000000000000007</v>
      </c>
      <c r="BI6" s="64">
        <f t="shared" si="5"/>
        <v>14.2</v>
      </c>
      <c r="BJ6" s="64">
        <f t="shared" si="5"/>
        <v>-116.7</v>
      </c>
      <c r="BK6" s="64">
        <f t="shared" si="5"/>
        <v>34.700000000000003</v>
      </c>
      <c r="BL6" s="64">
        <f t="shared" si="5"/>
        <v>39.6</v>
      </c>
      <c r="BM6" s="64">
        <f t="shared" si="5"/>
        <v>29</v>
      </c>
      <c r="BN6" s="64">
        <f t="shared" si="5"/>
        <v>30</v>
      </c>
      <c r="BO6" s="64">
        <f t="shared" si="5"/>
        <v>-52.1</v>
      </c>
      <c r="BP6" s="61" t="str">
        <f>IF(BP8="-","",IF(BP8="-","【-】","【"&amp;SUBSTITUTE(TEXT(BP8,"#,##0.0"),"-","△")&amp;"】"))</f>
        <v>【△65.9】</v>
      </c>
      <c r="BQ6" s="65">
        <f>IF(BQ8="-",NA(),BQ8)</f>
        <v>795</v>
      </c>
      <c r="BR6" s="65">
        <f t="shared" ref="BR6:BZ6" si="6">IF(BR8="-",NA(),BR8)</f>
        <v>413</v>
      </c>
      <c r="BS6" s="65">
        <f t="shared" si="6"/>
        <v>413</v>
      </c>
      <c r="BT6" s="65">
        <f t="shared" si="6"/>
        <v>633</v>
      </c>
      <c r="BU6" s="65">
        <f t="shared" si="6"/>
        <v>-1993</v>
      </c>
      <c r="BV6" s="65">
        <f t="shared" si="6"/>
        <v>7123</v>
      </c>
      <c r="BW6" s="65">
        <f t="shared" si="6"/>
        <v>8017</v>
      </c>
      <c r="BX6" s="65">
        <f t="shared" si="6"/>
        <v>8137</v>
      </c>
      <c r="BY6" s="65">
        <f t="shared" si="6"/>
        <v>6991</v>
      </c>
      <c r="BZ6" s="65">
        <f t="shared" si="6"/>
        <v>1045</v>
      </c>
      <c r="CA6" s="63" t="str">
        <f>IF(CA8="-","",IF(CA8="-","【-】","【"&amp;SUBSTITUTE(TEXT(CA8,"#,##0"),"-","△")&amp;"】"))</f>
        <v>【3,932】</v>
      </c>
      <c r="CB6" s="64"/>
      <c r="CC6" s="64"/>
      <c r="CD6" s="64"/>
      <c r="CE6" s="64"/>
      <c r="CF6" s="64"/>
      <c r="CG6" s="64"/>
      <c r="CH6" s="64"/>
      <c r="CI6" s="64"/>
      <c r="CJ6" s="64"/>
      <c r="CK6" s="64"/>
      <c r="CL6" s="61" t="s">
        <v>102</v>
      </c>
      <c r="CM6" s="63">
        <f t="shared" ref="CM6:CN6" si="7">CM8</f>
        <v>23895</v>
      </c>
      <c r="CN6" s="63">
        <f t="shared" si="7"/>
        <v>0</v>
      </c>
      <c r="CO6" s="64"/>
      <c r="CP6" s="64"/>
      <c r="CQ6" s="64"/>
      <c r="CR6" s="64"/>
      <c r="CS6" s="64"/>
      <c r="CT6" s="64"/>
      <c r="CU6" s="64"/>
      <c r="CV6" s="64"/>
      <c r="CW6" s="64"/>
      <c r="CX6" s="64"/>
      <c r="CY6" s="61" t="s">
        <v>102</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18.2</v>
      </c>
      <c r="DI6" s="64">
        <f t="shared" si="8"/>
        <v>764.6</v>
      </c>
      <c r="DJ6" s="61" t="str">
        <f>IF(DJ8="-","",IF(DJ8="-","【-】","【"&amp;SUBSTITUTE(TEXT(DJ8,"#,##0.0"),"-","△")&amp;"】"))</f>
        <v>【183.4】</v>
      </c>
      <c r="DK6" s="64">
        <f>IF(DK8="-",NA(),DK8)</f>
        <v>51.7</v>
      </c>
      <c r="DL6" s="64">
        <f t="shared" ref="DL6:DT6" si="9">IF(DL8="-",NA(),DL8)</f>
        <v>117.2</v>
      </c>
      <c r="DM6" s="64">
        <f t="shared" si="9"/>
        <v>131</v>
      </c>
      <c r="DN6" s="64">
        <f t="shared" si="9"/>
        <v>120.7</v>
      </c>
      <c r="DO6" s="64">
        <f t="shared" si="9"/>
        <v>62.1</v>
      </c>
      <c r="DP6" s="64">
        <f t="shared" si="9"/>
        <v>288.2</v>
      </c>
      <c r="DQ6" s="64">
        <f t="shared" si="9"/>
        <v>287.39999999999998</v>
      </c>
      <c r="DR6" s="64">
        <f t="shared" si="9"/>
        <v>290.39999999999998</v>
      </c>
      <c r="DS6" s="64">
        <f t="shared" si="9"/>
        <v>169.4</v>
      </c>
      <c r="DT6" s="64">
        <f t="shared" si="9"/>
        <v>128.5</v>
      </c>
      <c r="DU6" s="61" t="str">
        <f>IF(DU8="-","",IF(DU8="-","【-】","【"&amp;SUBSTITUTE(TEXT(DU8,"#,##0.0"),"-","△")&amp;"】"))</f>
        <v>【164.2】</v>
      </c>
    </row>
    <row r="7" spans="1:125" s="66" customFormat="1" x14ac:dyDescent="0.15">
      <c r="A7" s="49" t="s">
        <v>103</v>
      </c>
      <c r="B7" s="60">
        <f t="shared" ref="B7:X7" si="10">B8</f>
        <v>2020</v>
      </c>
      <c r="C7" s="60">
        <f t="shared" si="10"/>
        <v>382132</v>
      </c>
      <c r="D7" s="60">
        <f t="shared" si="10"/>
        <v>47</v>
      </c>
      <c r="E7" s="60">
        <f t="shared" si="10"/>
        <v>14</v>
      </c>
      <c r="F7" s="60">
        <f t="shared" si="10"/>
        <v>0</v>
      </c>
      <c r="G7" s="60">
        <f t="shared" si="10"/>
        <v>10</v>
      </c>
      <c r="H7" s="60" t="str">
        <f t="shared" si="10"/>
        <v>愛媛県　四国中央市</v>
      </c>
      <c r="I7" s="60" t="str">
        <f t="shared" si="10"/>
        <v>高速バス利用者駐車場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10</v>
      </c>
      <c r="S7" s="62" t="str">
        <f t="shared" si="10"/>
        <v>無</v>
      </c>
      <c r="T7" s="62" t="str">
        <f t="shared" si="10"/>
        <v>無</v>
      </c>
      <c r="U7" s="63">
        <f t="shared" si="10"/>
        <v>827</v>
      </c>
      <c r="V7" s="63">
        <f t="shared" si="10"/>
        <v>29</v>
      </c>
      <c r="W7" s="63">
        <f t="shared" si="10"/>
        <v>21</v>
      </c>
      <c r="X7" s="62" t="str">
        <f t="shared" si="10"/>
        <v>無</v>
      </c>
      <c r="Y7" s="64">
        <f>Y8</f>
        <v>121.8</v>
      </c>
      <c r="Z7" s="64">
        <f t="shared" ref="Z7:AH7" si="11">Z8</f>
        <v>110.3</v>
      </c>
      <c r="AA7" s="64">
        <f t="shared" si="11"/>
        <v>110.3</v>
      </c>
      <c r="AB7" s="64">
        <f t="shared" si="11"/>
        <v>116.5</v>
      </c>
      <c r="AC7" s="64">
        <f t="shared" si="11"/>
        <v>46.1</v>
      </c>
      <c r="AD7" s="64">
        <f t="shared" si="11"/>
        <v>378</v>
      </c>
      <c r="AE7" s="64">
        <f t="shared" si="11"/>
        <v>477.8</v>
      </c>
      <c r="AF7" s="64">
        <f t="shared" si="11"/>
        <v>373.2</v>
      </c>
      <c r="AG7" s="64">
        <f t="shared" si="11"/>
        <v>1492.8</v>
      </c>
      <c r="AH7" s="64">
        <f t="shared" si="11"/>
        <v>3199.2</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0.8</v>
      </c>
      <c r="AS7" s="64">
        <f t="shared" si="12"/>
        <v>5.9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3</v>
      </c>
      <c r="BD7" s="65">
        <f t="shared" si="13"/>
        <v>93</v>
      </c>
      <c r="BE7" s="63"/>
      <c r="BF7" s="64">
        <f>BF8</f>
        <v>17.899999999999999</v>
      </c>
      <c r="BG7" s="64">
        <f t="shared" ref="BG7:BO7" si="14">BG8</f>
        <v>9.3000000000000007</v>
      </c>
      <c r="BH7" s="64">
        <f t="shared" si="14"/>
        <v>9.3000000000000007</v>
      </c>
      <c r="BI7" s="64">
        <f t="shared" si="14"/>
        <v>14.2</v>
      </c>
      <c r="BJ7" s="64">
        <f t="shared" si="14"/>
        <v>-116.7</v>
      </c>
      <c r="BK7" s="64">
        <f t="shared" si="14"/>
        <v>34.700000000000003</v>
      </c>
      <c r="BL7" s="64">
        <f t="shared" si="14"/>
        <v>39.6</v>
      </c>
      <c r="BM7" s="64">
        <f t="shared" si="14"/>
        <v>29</v>
      </c>
      <c r="BN7" s="64">
        <f t="shared" si="14"/>
        <v>30</v>
      </c>
      <c r="BO7" s="64">
        <f t="shared" si="14"/>
        <v>-52.1</v>
      </c>
      <c r="BP7" s="61"/>
      <c r="BQ7" s="65">
        <f>BQ8</f>
        <v>795</v>
      </c>
      <c r="BR7" s="65">
        <f t="shared" ref="BR7:BZ7" si="15">BR8</f>
        <v>413</v>
      </c>
      <c r="BS7" s="65">
        <f t="shared" si="15"/>
        <v>413</v>
      </c>
      <c r="BT7" s="65">
        <f t="shared" si="15"/>
        <v>633</v>
      </c>
      <c r="BU7" s="65">
        <f t="shared" si="15"/>
        <v>-1993</v>
      </c>
      <c r="BV7" s="65">
        <f t="shared" si="15"/>
        <v>7123</v>
      </c>
      <c r="BW7" s="65">
        <f t="shared" si="15"/>
        <v>8017</v>
      </c>
      <c r="BX7" s="65">
        <f t="shared" si="15"/>
        <v>8137</v>
      </c>
      <c r="BY7" s="65">
        <f t="shared" si="15"/>
        <v>6991</v>
      </c>
      <c r="BZ7" s="65">
        <f t="shared" si="15"/>
        <v>1045</v>
      </c>
      <c r="CA7" s="63"/>
      <c r="CB7" s="64" t="s">
        <v>104</v>
      </c>
      <c r="CC7" s="64" t="s">
        <v>104</v>
      </c>
      <c r="CD7" s="64" t="s">
        <v>104</v>
      </c>
      <c r="CE7" s="64" t="s">
        <v>104</v>
      </c>
      <c r="CF7" s="64" t="s">
        <v>104</v>
      </c>
      <c r="CG7" s="64" t="s">
        <v>104</v>
      </c>
      <c r="CH7" s="64" t="s">
        <v>104</v>
      </c>
      <c r="CI7" s="64" t="s">
        <v>104</v>
      </c>
      <c r="CJ7" s="64" t="s">
        <v>104</v>
      </c>
      <c r="CK7" s="64" t="s">
        <v>102</v>
      </c>
      <c r="CL7" s="61"/>
      <c r="CM7" s="63">
        <f>CM8</f>
        <v>23895</v>
      </c>
      <c r="CN7" s="63">
        <f>CN8</f>
        <v>0</v>
      </c>
      <c r="CO7" s="64" t="s">
        <v>104</v>
      </c>
      <c r="CP7" s="64" t="s">
        <v>104</v>
      </c>
      <c r="CQ7" s="64" t="s">
        <v>104</v>
      </c>
      <c r="CR7" s="64" t="s">
        <v>104</v>
      </c>
      <c r="CS7" s="64" t="s">
        <v>104</v>
      </c>
      <c r="CT7" s="64" t="s">
        <v>104</v>
      </c>
      <c r="CU7" s="64" t="s">
        <v>104</v>
      </c>
      <c r="CV7" s="64" t="s">
        <v>104</v>
      </c>
      <c r="CW7" s="64" t="s">
        <v>104</v>
      </c>
      <c r="CX7" s="64" t="s">
        <v>102</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18.2</v>
      </c>
      <c r="DI7" s="64">
        <f t="shared" si="16"/>
        <v>764.6</v>
      </c>
      <c r="DJ7" s="61"/>
      <c r="DK7" s="64">
        <f>DK8</f>
        <v>51.7</v>
      </c>
      <c r="DL7" s="64">
        <f t="shared" ref="DL7:DT7" si="17">DL8</f>
        <v>117.2</v>
      </c>
      <c r="DM7" s="64">
        <f t="shared" si="17"/>
        <v>131</v>
      </c>
      <c r="DN7" s="64">
        <f t="shared" si="17"/>
        <v>120.7</v>
      </c>
      <c r="DO7" s="64">
        <f t="shared" si="17"/>
        <v>62.1</v>
      </c>
      <c r="DP7" s="64">
        <f t="shared" si="17"/>
        <v>288.2</v>
      </c>
      <c r="DQ7" s="64">
        <f t="shared" si="17"/>
        <v>287.39999999999998</v>
      </c>
      <c r="DR7" s="64">
        <f t="shared" si="17"/>
        <v>290.39999999999998</v>
      </c>
      <c r="DS7" s="64">
        <f t="shared" si="17"/>
        <v>169.4</v>
      </c>
      <c r="DT7" s="64">
        <f t="shared" si="17"/>
        <v>128.5</v>
      </c>
      <c r="DU7" s="61"/>
    </row>
    <row r="8" spans="1:125" s="66" customFormat="1" x14ac:dyDescent="0.15">
      <c r="A8" s="49"/>
      <c r="B8" s="67">
        <v>2020</v>
      </c>
      <c r="C8" s="67">
        <v>382132</v>
      </c>
      <c r="D8" s="67">
        <v>47</v>
      </c>
      <c r="E8" s="67">
        <v>14</v>
      </c>
      <c r="F8" s="67">
        <v>0</v>
      </c>
      <c r="G8" s="67">
        <v>10</v>
      </c>
      <c r="H8" s="67" t="s">
        <v>105</v>
      </c>
      <c r="I8" s="67" t="s">
        <v>106</v>
      </c>
      <c r="J8" s="67" t="s">
        <v>107</v>
      </c>
      <c r="K8" s="67" t="s">
        <v>108</v>
      </c>
      <c r="L8" s="67" t="s">
        <v>109</v>
      </c>
      <c r="M8" s="67" t="s">
        <v>110</v>
      </c>
      <c r="N8" s="67" t="s">
        <v>111</v>
      </c>
      <c r="O8" s="68" t="s">
        <v>112</v>
      </c>
      <c r="P8" s="69" t="s">
        <v>113</v>
      </c>
      <c r="Q8" s="69" t="s">
        <v>114</v>
      </c>
      <c r="R8" s="70">
        <v>10</v>
      </c>
      <c r="S8" s="69" t="s">
        <v>115</v>
      </c>
      <c r="T8" s="69" t="s">
        <v>115</v>
      </c>
      <c r="U8" s="70">
        <v>827</v>
      </c>
      <c r="V8" s="70">
        <v>29</v>
      </c>
      <c r="W8" s="70">
        <v>21</v>
      </c>
      <c r="X8" s="69" t="s">
        <v>115</v>
      </c>
      <c r="Y8" s="71">
        <v>121.8</v>
      </c>
      <c r="Z8" s="71">
        <v>110.3</v>
      </c>
      <c r="AA8" s="71">
        <v>110.3</v>
      </c>
      <c r="AB8" s="71">
        <v>116.5</v>
      </c>
      <c r="AC8" s="71">
        <v>46.1</v>
      </c>
      <c r="AD8" s="71">
        <v>378</v>
      </c>
      <c r="AE8" s="71">
        <v>477.8</v>
      </c>
      <c r="AF8" s="71">
        <v>373.2</v>
      </c>
      <c r="AG8" s="71">
        <v>1492.8</v>
      </c>
      <c r="AH8" s="71">
        <v>3199.2</v>
      </c>
      <c r="AI8" s="68">
        <v>630.70000000000005</v>
      </c>
      <c r="AJ8" s="71">
        <v>0</v>
      </c>
      <c r="AK8" s="71">
        <v>0</v>
      </c>
      <c r="AL8" s="71">
        <v>0</v>
      </c>
      <c r="AM8" s="71">
        <v>0</v>
      </c>
      <c r="AN8" s="71">
        <v>0</v>
      </c>
      <c r="AO8" s="71">
        <v>3.1</v>
      </c>
      <c r="AP8" s="71">
        <v>6.3</v>
      </c>
      <c r="AQ8" s="71">
        <v>4</v>
      </c>
      <c r="AR8" s="71">
        <v>0.8</v>
      </c>
      <c r="AS8" s="71">
        <v>5.9</v>
      </c>
      <c r="AT8" s="68">
        <v>8.6</v>
      </c>
      <c r="AU8" s="72">
        <v>0</v>
      </c>
      <c r="AV8" s="72">
        <v>0</v>
      </c>
      <c r="AW8" s="72">
        <v>0</v>
      </c>
      <c r="AX8" s="72">
        <v>0</v>
      </c>
      <c r="AY8" s="72">
        <v>0</v>
      </c>
      <c r="AZ8" s="72">
        <v>18</v>
      </c>
      <c r="BA8" s="72">
        <v>21</v>
      </c>
      <c r="BB8" s="72">
        <v>18</v>
      </c>
      <c r="BC8" s="72">
        <v>3</v>
      </c>
      <c r="BD8" s="72">
        <v>93</v>
      </c>
      <c r="BE8" s="72">
        <v>2345</v>
      </c>
      <c r="BF8" s="71">
        <v>17.899999999999999</v>
      </c>
      <c r="BG8" s="71">
        <v>9.3000000000000007</v>
      </c>
      <c r="BH8" s="71">
        <v>9.3000000000000007</v>
      </c>
      <c r="BI8" s="71">
        <v>14.2</v>
      </c>
      <c r="BJ8" s="71">
        <v>-116.7</v>
      </c>
      <c r="BK8" s="71">
        <v>34.700000000000003</v>
      </c>
      <c r="BL8" s="71">
        <v>39.6</v>
      </c>
      <c r="BM8" s="71">
        <v>29</v>
      </c>
      <c r="BN8" s="71">
        <v>30</v>
      </c>
      <c r="BO8" s="71">
        <v>-52.1</v>
      </c>
      <c r="BP8" s="68">
        <v>-65.900000000000006</v>
      </c>
      <c r="BQ8" s="72">
        <v>795</v>
      </c>
      <c r="BR8" s="72">
        <v>413</v>
      </c>
      <c r="BS8" s="72">
        <v>413</v>
      </c>
      <c r="BT8" s="73">
        <v>633</v>
      </c>
      <c r="BU8" s="73">
        <v>-1993</v>
      </c>
      <c r="BV8" s="72">
        <v>7123</v>
      </c>
      <c r="BW8" s="72">
        <v>8017</v>
      </c>
      <c r="BX8" s="72">
        <v>8137</v>
      </c>
      <c r="BY8" s="72">
        <v>6991</v>
      </c>
      <c r="BZ8" s="72">
        <v>1045</v>
      </c>
      <c r="CA8" s="70">
        <v>3932</v>
      </c>
      <c r="CB8" s="71" t="s">
        <v>109</v>
      </c>
      <c r="CC8" s="71" t="s">
        <v>109</v>
      </c>
      <c r="CD8" s="71" t="s">
        <v>109</v>
      </c>
      <c r="CE8" s="71" t="s">
        <v>109</v>
      </c>
      <c r="CF8" s="71" t="s">
        <v>109</v>
      </c>
      <c r="CG8" s="71" t="s">
        <v>109</v>
      </c>
      <c r="CH8" s="71" t="s">
        <v>109</v>
      </c>
      <c r="CI8" s="71" t="s">
        <v>109</v>
      </c>
      <c r="CJ8" s="71" t="s">
        <v>109</v>
      </c>
      <c r="CK8" s="71" t="s">
        <v>109</v>
      </c>
      <c r="CL8" s="68" t="s">
        <v>109</v>
      </c>
      <c r="CM8" s="70">
        <v>23895</v>
      </c>
      <c r="CN8" s="70">
        <v>0</v>
      </c>
      <c r="CO8" s="71" t="s">
        <v>109</v>
      </c>
      <c r="CP8" s="71" t="s">
        <v>109</v>
      </c>
      <c r="CQ8" s="71" t="s">
        <v>109</v>
      </c>
      <c r="CR8" s="71" t="s">
        <v>109</v>
      </c>
      <c r="CS8" s="71" t="s">
        <v>109</v>
      </c>
      <c r="CT8" s="71" t="s">
        <v>109</v>
      </c>
      <c r="CU8" s="71" t="s">
        <v>109</v>
      </c>
      <c r="CV8" s="71" t="s">
        <v>109</v>
      </c>
      <c r="CW8" s="71" t="s">
        <v>109</v>
      </c>
      <c r="CX8" s="71" t="s">
        <v>109</v>
      </c>
      <c r="CY8" s="68" t="s">
        <v>109</v>
      </c>
      <c r="CZ8" s="71">
        <v>0</v>
      </c>
      <c r="DA8" s="71">
        <v>0</v>
      </c>
      <c r="DB8" s="71">
        <v>0</v>
      </c>
      <c r="DC8" s="71">
        <v>0</v>
      </c>
      <c r="DD8" s="71">
        <v>0</v>
      </c>
      <c r="DE8" s="71">
        <v>62.8</v>
      </c>
      <c r="DF8" s="71">
        <v>62.3</v>
      </c>
      <c r="DG8" s="71">
        <v>87.9</v>
      </c>
      <c r="DH8" s="71">
        <v>18.2</v>
      </c>
      <c r="DI8" s="71">
        <v>764.6</v>
      </c>
      <c r="DJ8" s="68">
        <v>183.4</v>
      </c>
      <c r="DK8" s="71">
        <v>51.7</v>
      </c>
      <c r="DL8" s="71">
        <v>117.2</v>
      </c>
      <c r="DM8" s="71">
        <v>131</v>
      </c>
      <c r="DN8" s="71">
        <v>120.7</v>
      </c>
      <c r="DO8" s="71">
        <v>62.1</v>
      </c>
      <c r="DP8" s="71">
        <v>288.2</v>
      </c>
      <c r="DQ8" s="71">
        <v>287.39999999999998</v>
      </c>
      <c r="DR8" s="71">
        <v>290.39999999999998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2022-01-28T01:27:34Z</cp:lastPrinted>
  <dcterms:created xsi:type="dcterms:W3CDTF">2021-12-17T06:08:26Z</dcterms:created>
  <dcterms:modified xsi:type="dcterms:W3CDTF">2022-01-28T01:53:59Z</dcterms:modified>
  <cp:category/>
</cp:coreProperties>
</file>