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1040.財政課\12公営企業会計\【調査】地方公営企業経営比較分析表\2021(R3)年度\"/>
    </mc:Choice>
  </mc:AlternateContent>
  <workbookProtection workbookAlgorithmName="SHA-512" workbookHashValue="5tDniCiK964trFXeoixY1vTUhdkVP4qrz+tqMoujAaAVTI3GjQHIlGFVQvTw6euGwj/LEiF3QQB8B7JBi/wPFQ==" workbookSaltValue="aPWdrc2IzZTiwfohGxi9/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<sst xmlns="http://schemas.openxmlformats.org/spreadsheetml/2006/main" count="236" uniqueCount="119">
  <si>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</si>
  <si>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</si>
  <si>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</si>
  <si>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</si>
  <si>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</si>
  <si>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</si>
  <si>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</si>
  <si>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</si>
  <si>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</si>
  <si>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</si>
  <si>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</si>
  <si>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</si>
  <si>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</si>
  <si>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</si>
  <si>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</si>
  <si>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</si>
  <si>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</si>
  <si>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</si>
  <si>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</si>
  <si>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</si>
  <si>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</si>
  <si>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</si>
  <si>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</si>
  <si>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</si>
  <si>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</si>
  <si>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</si>
  <si>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</si>
  <si>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</si>
  <si>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</si>
  <si>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</si>
  <si>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</si>
  <si>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</si>
  <si>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</si>
  <si>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</si>
  <si>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</si>
  <si>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</si>
  <si>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</si>
  <si>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</si>
  <si>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</si>
  <si>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</si>
  <si>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</si>
  <si>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</si>
  <si>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</si>
  <si>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</si>
  <si>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</si>
  <si>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</si>
  <si>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</si>
  <si>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</si>
  <si>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</si>
  <si>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</si>
  <si>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</si>
  <si>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</si>
  <si>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</si>
  <si>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</si>
  <si>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</si>
  <si>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</si>
  <si>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</si>
  <si>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</si>
  <si>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</si>
  <si>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</si>
  <si>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</si>
  <si>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</si>
  <si>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</si>
  <si>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</si>
  <si>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</si>
  <si>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</si>
  <si>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</si>
  <si>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</si>
  <si>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</si>
  <si>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</si>
  <si>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</si>
  <si>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</si>
  <si>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</si>
  <si>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</si>
  <si>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</si>
  <si>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</si>
  <si>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</si>
  <si>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</si>
  <si>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</si>
  <si>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</si>
  <si>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</si>
  <si>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</si>
  <si>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</si>
  <si>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</si>
  <si>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</si>
  <si>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</si>
  <si>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</si>
  <si>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</si>
  <si>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</si>
  <si>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</si>
  <si>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</si>
  <si>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</si>
  <si>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</si>
  <si>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</si>
  <si>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</si>
  <si>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</si>
  <si>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</si>
  <si>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</si>
  <si>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</si>
  <si>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</si>
  <si>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</si>
  <si>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</si>
  <si>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</si>
  <si>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</si>
  <si>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</si>
  <si>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</si>
  <si>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</si>
  <si>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</si>
  <si>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</si>
  <si>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</si>
  <si>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</si>
  <si>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</si>
  <si>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</si>
  <si>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</si>
  <si>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</si>
  <si>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</si>
  <si>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農業集落排水事業については、平成８年度から順次供用開始し、供用後20年を経過した施設が４施設、15年を経過した施設が６施設あるが、令和２年度末時点で管渠の更新実績がない。
　しかしながら、今後管渠の耐用年数の経過により更新経費が発生していくことが予想されることから、投資計画の策定など施設のマネジメントに取り組んでいく必要がある。
</t>
    <rPh sb="140" eb="143">
      <t>ソウシュウエキ</t>
    </rPh>
    <rPh sb="160" eb="162">
      <t>ジョウキョウスイセンカリツユウシュウスイリョウゾウカトクコンネンドレイワネンドホウテキヨウヒヨウカリイレオコナヒリツコンゴカイゼンミコ</t>
    </rPh>
    <phoneticPr fontId="4"/>
  </si>
  <si>
    <t xml:space="preserve">　収益的収支比率は、例年100％前後で推移しているが、令和２年度は令和５年４月１日からの企業会計移行にかかる業務や機能診断・最適整備構想の策定業務等により、費用の増となり、低くなった。
　なお、総収益のうち約67％は繰入金に依存している状況であり、今後施設の老朽化に伴う更新修繕が見込まれることから、加入促進による収入の増加を図り、経費回収率・水洗化率の向上に努めるとともに、料金改定をはじめとする経営健全化に向けた取り組みを進めていく必要がある。
　企業債残高対象事業規模比率については、平均値と比較して、比率が低くなっている。当市の農業集落排水事業は、整備事業が完了しているため、企業債残高は減少傾向となっている。今年度から令和４年度にかけて法適用にかかる費用の借入を行うものの、比率は今後さらに改善していく見込みである。
</t>
    <rPh sb="44" eb="46">
      <t>キギョウ</t>
    </rPh>
    <rPh sb="46" eb="48">
      <t>カイケイ</t>
    </rPh>
    <rPh sb="48" eb="50">
      <t>イコウ</t>
    </rPh>
    <rPh sb="71" eb="73">
      <t>ギョウム</t>
    </rPh>
    <rPh sb="73" eb="74">
      <t>トウ</t>
    </rPh>
    <rPh sb="86" eb="87">
      <t>ヒク</t>
    </rPh>
    <rPh sb="97" eb="100">
      <t>ソウシュウエキ</t>
    </rPh>
    <rPh sb="118" eb="120">
      <t>ジョウキョウ</t>
    </rPh>
    <rPh sb="172" eb="175">
      <t>スイセンカ</t>
    </rPh>
    <rPh sb="175" eb="176">
      <t>リツ</t>
    </rPh>
    <rPh sb="309" eb="312">
      <t>コンネンド</t>
    </rPh>
    <rPh sb="314" eb="316">
      <t>レイワ</t>
    </rPh>
    <rPh sb="317" eb="318">
      <t>ネン</t>
    </rPh>
    <rPh sb="318" eb="319">
      <t>ド</t>
    </rPh>
    <rPh sb="323" eb="324">
      <t>ホウ</t>
    </rPh>
    <rPh sb="324" eb="326">
      <t>テキヨウ</t>
    </rPh>
    <rPh sb="330" eb="332">
      <t>ヒヨウ</t>
    </rPh>
    <rPh sb="333" eb="335">
      <t>カリイレ</t>
    </rPh>
    <rPh sb="336" eb="337">
      <t>オコナ</t>
    </rPh>
    <rPh sb="342" eb="344">
      <t>ヒリツ</t>
    </rPh>
    <rPh sb="345" eb="347">
      <t>コンゴ</t>
    </rPh>
    <rPh sb="350" eb="352">
      <t>カイゼン</t>
    </rPh>
    <rPh sb="356" eb="358">
      <t>ミコ</t>
    </rPh>
    <phoneticPr fontId="4"/>
  </si>
  <si>
    <t xml:space="preserve">　「経営の健全性・効率性」を示す指標は類似団体と比べ、施設利用率は高いものの、収益的収支比率が100％前後で推移しており、水洗化率についても80％前後で推移している。
　「老朽化の状況」についても、今後施設及び管渠の老朽化による費用の増加が見込まれている。
　このことから、令和２年度に策定した経営戦略に基づき、計画的な施設更新により経費削減を図ることはもちろん、加入促進による使用料収入の増加など、経営基盤の強化に取り組んでいく必要がある。
　なお、令和５年度からの法適用移行にむけ、令和２年度から移行に係る業務に取り組んでおり、公共下水道に隣接する農業集落排水の一部を公共下水道に統合する計画や「適正な使用料」の検討も進めていく。
</t>
    <rPh sb="73" eb="75">
      <t>ゼンゴ</t>
    </rPh>
    <rPh sb="137" eb="139">
      <t>レイワ</t>
    </rPh>
    <rPh sb="140" eb="141">
      <t>ネン</t>
    </rPh>
    <rPh sb="141" eb="142">
      <t>ド</t>
    </rPh>
    <rPh sb="143" eb="145">
      <t>サクテイ</t>
    </rPh>
    <rPh sb="147" eb="149">
      <t>ケイエイ</t>
    </rPh>
    <rPh sb="149" eb="151">
      <t>センリャク</t>
    </rPh>
    <rPh sb="152" eb="153">
      <t>モト</t>
    </rPh>
    <rPh sb="200" eb="202">
      <t>ケイエイ</t>
    </rPh>
    <rPh sb="202" eb="204">
      <t>キバン</t>
    </rPh>
    <rPh sb="205" eb="207">
      <t>キョウカ</t>
    </rPh>
    <rPh sb="243" eb="245">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</si>
</sst>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77-4D7E-BA9E-0577F0680A5B}"/>
            </c:ext>
          </c:extLst>
        </c:ser>
        <c:dLbls>
          <c:showLegendKey val="0"/>
          <c:showVal val="0"/>
          <c:showCatName val="0"/>
          <c:showSerName val="0"/>
          <c:showPercent val="0"/>
          <c:showBubbleSize val="0"/>
        </c:dLbls>
        <c:gapWidth val="150"/>
        <c:axId val="599479936"/>
        <c:axId val="59947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C577-4D7E-BA9E-0577F0680A5B}"/>
            </c:ext>
          </c:extLst>
        </c:ser>
        <c:dLbls>
          <c:showLegendKey val="0"/>
          <c:showVal val="0"/>
          <c:showCatName val="0"/>
          <c:showSerName val="0"/>
          <c:showPercent val="0"/>
          <c:showBubbleSize val="0"/>
        </c:dLbls>
        <c:marker val="1"/>
        <c:smooth val="0"/>
        <c:axId val="599479936"/>
        <c:axId val="599475624"/>
      </c:lineChart>
      <c:dateAx>
        <c:axId val="599479936"/>
        <c:scaling>
          <c:orientation val="minMax"/>
        </c:scaling>
        <c:delete val="1"/>
        <c:axPos val="b"/>
        <c:numFmt formatCode="&quot;H&quot;yy" sourceLinked="1"/>
        <c:majorTickMark val="none"/>
        <c:minorTickMark val="none"/>
        <c:tickLblPos val="none"/>
        <c:crossAx val="599475624"/>
        <c:crosses val="autoZero"/>
        <c:auto val="1"/>
        <c:lblOffset val="100"/>
        <c:baseTimeUnit val="years"/>
      </c:dateAx>
      <c:valAx>
        <c:axId val="59947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67.239999999999995</c:v>
                </c:pt>
                <c:pt idx="1">
                  <c:v>68.02</c:v>
                </c:pt>
                <c:pt idx="2">
                  <c:v>67.2</c:v>
                </c:pt>
                <c:pt idx="3">
                  <c:v>62.68</c:v>
                </c:pt>
                <c:pt idx="4">
                  <c:v>68.81</c:v>
                </c:pt>
              </c:numCache>
            </c:numRef>
          </c:val>
          <c:extLst xmlns:c16r2="http://schemas.microsoft.com/office/drawing/2015/06/chart">
            <c:ext xmlns:c16="http://schemas.microsoft.com/office/drawing/2014/chart" uri="{C3380CC4-5D6E-409C-BE32-E72D297353CC}">
              <c16:uniqueId val="{00000000-20A0-4A8B-A441-7D764F55980E}"/>
            </c:ext>
          </c:extLst>
        </c:ser>
        <c:dLbls>
          <c:showLegendKey val="0"/>
          <c:showVal val="0"/>
          <c:showCatName val="0"/>
          <c:showSerName val="0"/>
          <c:showPercent val="0"/>
          <c:showBubbleSize val="0"/>
        </c:dLbls>
        <c:gapWidth val="150"/>
        <c:axId val="588572112"/>
        <c:axId val="58857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20A0-4A8B-A441-7D764F55980E}"/>
            </c:ext>
          </c:extLst>
        </c:ser>
        <c:dLbls>
          <c:showLegendKey val="0"/>
          <c:showVal val="0"/>
          <c:showCatName val="0"/>
          <c:showSerName val="0"/>
          <c:showPercent val="0"/>
          <c:showBubbleSize val="0"/>
        </c:dLbls>
        <c:marker val="1"/>
        <c:smooth val="0"/>
        <c:axId val="588572112"/>
        <c:axId val="588572896"/>
      </c:lineChart>
      <c:dateAx>
        <c:axId val="588572112"/>
        <c:scaling>
          <c:orientation val="minMax"/>
        </c:scaling>
        <c:delete val="1"/>
        <c:axPos val="b"/>
        <c:numFmt formatCode="&quot;H&quot;yy" sourceLinked="1"/>
        <c:majorTickMark val="none"/>
        <c:minorTickMark val="none"/>
        <c:tickLblPos val="none"/>
        <c:crossAx val="588572896"/>
        <c:crosses val="autoZero"/>
        <c:auto val="1"/>
        <c:lblOffset val="100"/>
        <c:baseTimeUnit val="years"/>
      </c:dateAx>
      <c:valAx>
        <c:axId val="5885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57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79.66</c:v>
                </c:pt>
                <c:pt idx="1">
                  <c:v>80.95</c:v>
                </c:pt>
                <c:pt idx="2">
                  <c:v>81.489999999999995</c:v>
                </c:pt>
                <c:pt idx="3">
                  <c:v>82.8</c:v>
                </c:pt>
                <c:pt idx="4">
                  <c:v>83.81</c:v>
                </c:pt>
              </c:numCache>
            </c:numRef>
          </c:val>
          <c:extLst xmlns:c16r2="http://schemas.microsoft.com/office/drawing/2015/06/chart">
            <c:ext xmlns:c16="http://schemas.microsoft.com/office/drawing/2014/chart" uri="{C3380CC4-5D6E-409C-BE32-E72D297353CC}">
              <c16:uniqueId val="{00000000-4BE4-418E-AACD-EDF2853E7392}"/>
            </c:ext>
          </c:extLst>
        </c:ser>
        <c:dLbls>
          <c:showLegendKey val="0"/>
          <c:showVal val="0"/>
          <c:showCatName val="0"/>
          <c:showSerName val="0"/>
          <c:showPercent val="0"/>
          <c:showBubbleSize val="0"/>
        </c:dLbls>
        <c:gapWidth val="150"/>
        <c:axId val="529260128"/>
        <c:axId val="52925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4BE4-418E-AACD-EDF2853E7392}"/>
            </c:ext>
          </c:extLst>
        </c:ser>
        <c:dLbls>
          <c:showLegendKey val="0"/>
          <c:showVal val="0"/>
          <c:showCatName val="0"/>
          <c:showSerName val="0"/>
          <c:showPercent val="0"/>
          <c:showBubbleSize val="0"/>
        </c:dLbls>
        <c:marker val="1"/>
        <c:smooth val="0"/>
        <c:axId val="529260128"/>
        <c:axId val="529257776"/>
      </c:lineChart>
      <c:dateAx>
        <c:axId val="529260128"/>
        <c:scaling>
          <c:orientation val="minMax"/>
        </c:scaling>
        <c:delete val="1"/>
        <c:axPos val="b"/>
        <c:numFmt formatCode="&quot;H&quot;yy" sourceLinked="1"/>
        <c:majorTickMark val="none"/>
        <c:minorTickMark val="none"/>
        <c:tickLblPos val="none"/>
        <c:crossAx val="529257776"/>
        <c:crosses val="autoZero"/>
        <c:auto val="1"/>
        <c:lblOffset val="100"/>
        <c:baseTimeUnit val="years"/>
      </c:dateAx>
      <c:valAx>
        <c:axId val="52925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2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99.98</c:v>
                </c:pt>
                <c:pt idx="1">
                  <c:v>99.86</c:v>
                </c:pt>
                <c:pt idx="2">
                  <c:v>100.29</c:v>
                </c:pt>
                <c:pt idx="3">
                  <c:v>99.69</c:v>
                </c:pt>
                <c:pt idx="4">
                  <c:v>95.01</c:v>
                </c:pt>
              </c:numCache>
            </c:numRef>
          </c:val>
          <c:extLst xmlns:c16r2="http://schemas.microsoft.com/office/drawing/2015/06/chart">
            <c:ext xmlns:c16="http://schemas.microsoft.com/office/drawing/2014/chart" uri="{C3380CC4-5D6E-409C-BE32-E72D297353CC}">
              <c16:uniqueId val="{00000000-CE8B-4D65-BE5C-CFA69CB297C1}"/>
            </c:ext>
          </c:extLst>
        </c:ser>
        <c:dLbls>
          <c:showLegendKey val="0"/>
          <c:showVal val="0"/>
          <c:showCatName val="0"/>
          <c:showSerName val="0"/>
          <c:showPercent val="0"/>
          <c:showBubbleSize val="0"/>
        </c:dLbls>
        <c:gapWidth val="150"/>
        <c:axId val="599473664"/>
        <c:axId val="59947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8B-4D65-BE5C-CFA69CB297C1}"/>
            </c:ext>
          </c:extLst>
        </c:ser>
        <c:dLbls>
          <c:showLegendKey val="0"/>
          <c:showVal val="0"/>
          <c:showCatName val="0"/>
          <c:showSerName val="0"/>
          <c:showPercent val="0"/>
          <c:showBubbleSize val="0"/>
        </c:dLbls>
        <c:marker val="1"/>
        <c:smooth val="0"/>
        <c:axId val="599473664"/>
        <c:axId val="599472488"/>
      </c:lineChart>
      <c:dateAx>
        <c:axId val="599473664"/>
        <c:scaling>
          <c:orientation val="minMax"/>
        </c:scaling>
        <c:delete val="1"/>
        <c:axPos val="b"/>
        <c:numFmt formatCode="&quot;H&quot;yy" sourceLinked="1"/>
        <c:majorTickMark val="none"/>
        <c:minorTickMark val="none"/>
        <c:tickLblPos val="none"/>
        <c:crossAx val="599472488"/>
        <c:crosses val="autoZero"/>
        <c:auto val="1"/>
        <c:lblOffset val="100"/>
        <c:baseTimeUnit val="years"/>
      </c:dateAx>
      <c:valAx>
        <c:axId val="59947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6C-4A22-A4F6-1989DCC1579E}"/>
            </c:ext>
          </c:extLst>
        </c:ser>
        <c:dLbls>
          <c:showLegendKey val="0"/>
          <c:showVal val="0"/>
          <c:showCatName val="0"/>
          <c:showSerName val="0"/>
          <c:showPercent val="0"/>
          <c:showBubbleSize val="0"/>
        </c:dLbls>
        <c:gapWidth val="150"/>
        <c:axId val="599477584"/>
        <c:axId val="59947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6C-4A22-A4F6-1989DCC1579E}"/>
            </c:ext>
          </c:extLst>
        </c:ser>
        <c:dLbls>
          <c:showLegendKey val="0"/>
          <c:showVal val="0"/>
          <c:showCatName val="0"/>
          <c:showSerName val="0"/>
          <c:showPercent val="0"/>
          <c:showBubbleSize val="0"/>
        </c:dLbls>
        <c:marker val="1"/>
        <c:smooth val="0"/>
        <c:axId val="599477584"/>
        <c:axId val="599471312"/>
      </c:lineChart>
      <c:dateAx>
        <c:axId val="599477584"/>
        <c:scaling>
          <c:orientation val="minMax"/>
        </c:scaling>
        <c:delete val="1"/>
        <c:axPos val="b"/>
        <c:numFmt formatCode="&quot;H&quot;yy" sourceLinked="1"/>
        <c:majorTickMark val="none"/>
        <c:minorTickMark val="none"/>
        <c:tickLblPos val="none"/>
        <c:crossAx val="599471312"/>
        <c:crosses val="autoZero"/>
        <c:auto val="1"/>
        <c:lblOffset val="100"/>
        <c:baseTimeUnit val="years"/>
      </c:dateAx>
      <c:valAx>
        <c:axId val="59947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7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07-4350-BDF6-9D414B999D9F}"/>
            </c:ext>
          </c:extLst>
        </c:ser>
        <c:dLbls>
          <c:showLegendKey val="0"/>
          <c:showVal val="0"/>
          <c:showCatName val="0"/>
          <c:showSerName val="0"/>
          <c:showPercent val="0"/>
          <c:showBubbleSize val="0"/>
        </c:dLbls>
        <c:gapWidth val="150"/>
        <c:axId val="599474056"/>
        <c:axId val="59947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07-4350-BDF6-9D414B999D9F}"/>
            </c:ext>
          </c:extLst>
        </c:ser>
        <c:dLbls>
          <c:showLegendKey val="0"/>
          <c:showVal val="0"/>
          <c:showCatName val="0"/>
          <c:showSerName val="0"/>
          <c:showPercent val="0"/>
          <c:showBubbleSize val="0"/>
        </c:dLbls>
        <c:marker val="1"/>
        <c:smooth val="0"/>
        <c:axId val="599474056"/>
        <c:axId val="599478760"/>
      </c:lineChart>
      <c:dateAx>
        <c:axId val="599474056"/>
        <c:scaling>
          <c:orientation val="minMax"/>
        </c:scaling>
        <c:delete val="1"/>
        <c:axPos val="b"/>
        <c:numFmt formatCode="&quot;H&quot;yy" sourceLinked="1"/>
        <c:majorTickMark val="none"/>
        <c:minorTickMark val="none"/>
        <c:tickLblPos val="none"/>
        <c:crossAx val="599478760"/>
        <c:crosses val="autoZero"/>
        <c:auto val="1"/>
        <c:lblOffset val="100"/>
        <c:baseTimeUnit val="years"/>
      </c:dateAx>
      <c:valAx>
        <c:axId val="59947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7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80-4C05-8200-ECF2A69F092B}"/>
            </c:ext>
          </c:extLst>
        </c:ser>
        <c:dLbls>
          <c:showLegendKey val="0"/>
          <c:showVal val="0"/>
          <c:showCatName val="0"/>
          <c:showSerName val="0"/>
          <c:showPercent val="0"/>
          <c:showBubbleSize val="0"/>
        </c:dLbls>
        <c:gapWidth val="150"/>
        <c:axId val="599483072"/>
        <c:axId val="59948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80-4C05-8200-ECF2A69F092B}"/>
            </c:ext>
          </c:extLst>
        </c:ser>
        <c:dLbls>
          <c:showLegendKey val="0"/>
          <c:showVal val="0"/>
          <c:showCatName val="0"/>
          <c:showSerName val="0"/>
          <c:showPercent val="0"/>
          <c:showBubbleSize val="0"/>
        </c:dLbls>
        <c:marker val="1"/>
        <c:smooth val="0"/>
        <c:axId val="599483072"/>
        <c:axId val="599485816"/>
      </c:lineChart>
      <c:dateAx>
        <c:axId val="599483072"/>
        <c:scaling>
          <c:orientation val="minMax"/>
        </c:scaling>
        <c:delete val="1"/>
        <c:axPos val="b"/>
        <c:numFmt formatCode="&quot;H&quot;yy" sourceLinked="1"/>
        <c:majorTickMark val="none"/>
        <c:minorTickMark val="none"/>
        <c:tickLblPos val="none"/>
        <c:crossAx val="599485816"/>
        <c:crosses val="autoZero"/>
        <c:auto val="1"/>
        <c:lblOffset val="100"/>
        <c:baseTimeUnit val="years"/>
      </c:dateAx>
      <c:valAx>
        <c:axId val="59948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E3-48C2-B698-19DD7F2BF09D}"/>
            </c:ext>
          </c:extLst>
        </c:ser>
        <c:dLbls>
          <c:showLegendKey val="0"/>
          <c:showVal val="0"/>
          <c:showCatName val="0"/>
          <c:showSerName val="0"/>
          <c:showPercent val="0"/>
          <c:showBubbleSize val="0"/>
        </c:dLbls>
        <c:gapWidth val="150"/>
        <c:axId val="599484640"/>
        <c:axId val="59948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E3-48C2-B698-19DD7F2BF09D}"/>
            </c:ext>
          </c:extLst>
        </c:ser>
        <c:dLbls>
          <c:showLegendKey val="0"/>
          <c:showVal val="0"/>
          <c:showCatName val="0"/>
          <c:showSerName val="0"/>
          <c:showPercent val="0"/>
          <c:showBubbleSize val="0"/>
        </c:dLbls>
        <c:marker val="1"/>
        <c:smooth val="0"/>
        <c:axId val="599484640"/>
        <c:axId val="599483856"/>
      </c:lineChart>
      <c:dateAx>
        <c:axId val="599484640"/>
        <c:scaling>
          <c:orientation val="minMax"/>
        </c:scaling>
        <c:delete val="1"/>
        <c:axPos val="b"/>
        <c:numFmt formatCode="&quot;H&quot;yy" sourceLinked="1"/>
        <c:majorTickMark val="none"/>
        <c:minorTickMark val="none"/>
        <c:tickLblPos val="none"/>
        <c:crossAx val="599483856"/>
        <c:crosses val="autoZero"/>
        <c:auto val="1"/>
        <c:lblOffset val="100"/>
        <c:baseTimeUnit val="years"/>
      </c:dateAx>
      <c:valAx>
        <c:axId val="59948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4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886.33</c:v>
                </c:pt>
                <c:pt idx="1">
                  <c:v>794.4</c:v>
                </c:pt>
                <c:pt idx="2">
                  <c:v>716.23</c:v>
                </c:pt>
                <c:pt idx="3">
                  <c:v>631.08000000000004</c:v>
                </c:pt>
                <c:pt idx="4">
                  <c:v>565.41999999999996</c:v>
                </c:pt>
              </c:numCache>
            </c:numRef>
          </c:val>
          <c:extLst xmlns:c16r2="http://schemas.microsoft.com/office/drawing/2015/06/chart">
            <c:ext xmlns:c16="http://schemas.microsoft.com/office/drawing/2014/chart" uri="{C3380CC4-5D6E-409C-BE32-E72D297353CC}">
              <c16:uniqueId val="{00000000-3ADC-4F23-8440-BFA1D33ABF3F}"/>
            </c:ext>
          </c:extLst>
        </c:ser>
        <c:dLbls>
          <c:showLegendKey val="0"/>
          <c:showVal val="0"/>
          <c:showCatName val="0"/>
          <c:showSerName val="0"/>
          <c:showPercent val="0"/>
          <c:showBubbleSize val="0"/>
        </c:dLbls>
        <c:gapWidth val="150"/>
        <c:axId val="594223024"/>
        <c:axId val="5942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3ADC-4F23-8440-BFA1D33ABF3F}"/>
            </c:ext>
          </c:extLst>
        </c:ser>
        <c:dLbls>
          <c:showLegendKey val="0"/>
          <c:showVal val="0"/>
          <c:showCatName val="0"/>
          <c:showSerName val="0"/>
          <c:showPercent val="0"/>
          <c:showBubbleSize val="0"/>
        </c:dLbls>
        <c:marker val="1"/>
        <c:smooth val="0"/>
        <c:axId val="594223024"/>
        <c:axId val="594223808"/>
      </c:lineChart>
      <c:dateAx>
        <c:axId val="594223024"/>
        <c:scaling>
          <c:orientation val="minMax"/>
        </c:scaling>
        <c:delete val="1"/>
        <c:axPos val="b"/>
        <c:numFmt formatCode="&quot;H&quot;yy" sourceLinked="1"/>
        <c:majorTickMark val="none"/>
        <c:minorTickMark val="none"/>
        <c:tickLblPos val="none"/>
        <c:crossAx val="594223808"/>
        <c:crosses val="autoZero"/>
        <c:auto val="1"/>
        <c:lblOffset val="100"/>
        <c:baseTimeUnit val="years"/>
      </c:dateAx>
      <c:valAx>
        <c:axId val="5942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22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69.28</c:v>
                </c:pt>
                <c:pt idx="1">
                  <c:v>65.67</c:v>
                </c:pt>
                <c:pt idx="2">
                  <c:v>69.010000000000005</c:v>
                </c:pt>
                <c:pt idx="3">
                  <c:v>73.23</c:v>
                </c:pt>
                <c:pt idx="4">
                  <c:v>57.06</c:v>
                </c:pt>
              </c:numCache>
            </c:numRef>
          </c:val>
          <c:extLst xmlns:c16r2="http://schemas.microsoft.com/office/drawing/2015/06/chart">
            <c:ext xmlns:c16="http://schemas.microsoft.com/office/drawing/2014/chart" uri="{C3380CC4-5D6E-409C-BE32-E72D297353CC}">
              <c16:uniqueId val="{00000000-4838-4431-998D-8C0B8A2DFE60}"/>
            </c:ext>
          </c:extLst>
        </c:ser>
        <c:dLbls>
          <c:showLegendKey val="0"/>
          <c:showVal val="0"/>
          <c:showCatName val="0"/>
          <c:showSerName val="0"/>
          <c:showPercent val="0"/>
          <c:showBubbleSize val="0"/>
        </c:dLbls>
        <c:gapWidth val="150"/>
        <c:axId val="594227336"/>
        <c:axId val="59421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4838-4431-998D-8C0B8A2DFE60}"/>
            </c:ext>
          </c:extLst>
        </c:ser>
        <c:dLbls>
          <c:showLegendKey val="0"/>
          <c:showVal val="0"/>
          <c:showCatName val="0"/>
          <c:showSerName val="0"/>
          <c:showPercent val="0"/>
          <c:showBubbleSize val="0"/>
        </c:dLbls>
        <c:marker val="1"/>
        <c:smooth val="0"/>
        <c:axId val="594227336"/>
        <c:axId val="594216360"/>
      </c:lineChart>
      <c:dateAx>
        <c:axId val="594227336"/>
        <c:scaling>
          <c:orientation val="minMax"/>
        </c:scaling>
        <c:delete val="1"/>
        <c:axPos val="b"/>
        <c:numFmt formatCode="&quot;H&quot;yy" sourceLinked="1"/>
        <c:majorTickMark val="none"/>
        <c:minorTickMark val="none"/>
        <c:tickLblPos val="none"/>
        <c:crossAx val="594216360"/>
        <c:crosses val="autoZero"/>
        <c:auto val="1"/>
        <c:lblOffset val="100"/>
        <c:baseTimeUnit val="years"/>
      </c:dateAx>
      <c:valAx>
        <c:axId val="59421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22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181.75</c:v>
                </c:pt>
                <c:pt idx="1">
                  <c:v>191.35</c:v>
                </c:pt>
                <c:pt idx="2">
                  <c:v>184.88</c:v>
                </c:pt>
                <c:pt idx="3">
                  <c:v>179.93</c:v>
                </c:pt>
                <c:pt idx="4">
                  <c:v>226.75</c:v>
                </c:pt>
              </c:numCache>
            </c:numRef>
          </c:val>
          <c:extLst xmlns:c16r2="http://schemas.microsoft.com/office/drawing/2015/06/chart">
            <c:ext xmlns:c16="http://schemas.microsoft.com/office/drawing/2014/chart" uri="{C3380CC4-5D6E-409C-BE32-E72D297353CC}">
              <c16:uniqueId val="{00000000-2BFF-4B0E-A9EB-DE1A63AB3713}"/>
            </c:ext>
          </c:extLst>
        </c:ser>
        <c:dLbls>
          <c:showLegendKey val="0"/>
          <c:showVal val="0"/>
          <c:showCatName val="0"/>
          <c:showSerName val="0"/>
          <c:showPercent val="0"/>
          <c:showBubbleSize val="0"/>
        </c:dLbls>
        <c:gapWidth val="150"/>
        <c:axId val="594230080"/>
        <c:axId val="58857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2BFF-4B0E-A9EB-DE1A63AB3713}"/>
            </c:ext>
          </c:extLst>
        </c:ser>
        <c:dLbls>
          <c:showLegendKey val="0"/>
          <c:showVal val="0"/>
          <c:showCatName val="0"/>
          <c:showSerName val="0"/>
          <c:showPercent val="0"/>
          <c:showBubbleSize val="0"/>
        </c:dLbls>
        <c:marker val="1"/>
        <c:smooth val="0"/>
        <c:axId val="594230080"/>
        <c:axId val="588575640"/>
      </c:lineChart>
      <c:dateAx>
        <c:axId val="594230080"/>
        <c:scaling>
          <c:orientation val="minMax"/>
        </c:scaling>
        <c:delete val="1"/>
        <c:axPos val="b"/>
        <c:numFmt formatCode="&quot;H&quot;yy" sourceLinked="1"/>
        <c:majorTickMark val="none"/>
        <c:minorTickMark val="none"/>
        <c:tickLblPos val="none"/>
        <c:crossAx val="588575640"/>
        <c:crosses val="autoZero"/>
        <c:auto val="1"/>
        <c:lblOffset val="100"/>
        <c:baseTimeUnit val="years"/>
      </c:dateAx>
      <c:valAx>
        <c:axId val="58857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2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5" zoomScaleNormal="100" workbookViewId="0">
      <selection activeCell="BE91" sqref="BE9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西予市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36633</v>
      </c>
      <c r="AM8" s="69"/>
      <c r="AN8" s="69"/>
      <c r="AO8" s="69"/>
      <c r="AP8" s="69"/>
      <c r="AQ8" s="69"/>
      <c r="AR8" s="69"/>
      <c r="AS8" s="69"/>
      <c r="AT8" s="68">
        <f>データ!T6</f>
        <v>514.34</v>
      </c>
      <c r="AU8" s="68"/>
      <c r="AV8" s="68"/>
      <c r="AW8" s="68"/>
      <c r="AX8" s="68"/>
      <c r="AY8" s="68"/>
      <c r="AZ8" s="68"/>
      <c r="BA8" s="68"/>
      <c r="BB8" s="68">
        <f>データ!U6</f>
        <v>71.22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23.53</v>
      </c>
      <c r="Q10" s="68"/>
      <c r="R10" s="68"/>
      <c r="S10" s="68"/>
      <c r="T10" s="68"/>
      <c r="U10" s="68"/>
      <c r="V10" s="68"/>
      <c r="W10" s="68">
        <f>データ!Q6</f>
        <v>100</v>
      </c>
      <c r="X10" s="68"/>
      <c r="Y10" s="68"/>
      <c r="Z10" s="68"/>
      <c r="AA10" s="68"/>
      <c r="AB10" s="68"/>
      <c r="AC10" s="68"/>
      <c r="AD10" s="69">
        <f>データ!R6</f>
        <v>2650</v>
      </c>
      <c r="AE10" s="69"/>
      <c r="AF10" s="69"/>
      <c r="AG10" s="69"/>
      <c r="AH10" s="69"/>
      <c r="AI10" s="69"/>
      <c r="AJ10" s="69"/>
      <c r="AK10" s="2"/>
      <c r="AL10" s="69">
        <f>データ!V6</f>
        <v>8551</v>
      </c>
      <c r="AM10" s="69"/>
      <c r="AN10" s="69"/>
      <c r="AO10" s="69"/>
      <c r="AP10" s="69"/>
      <c r="AQ10" s="69"/>
      <c r="AR10" s="69"/>
      <c r="AS10" s="69"/>
      <c r="AT10" s="68">
        <f>データ!W6</f>
        <v>6.6</v>
      </c>
      <c r="AU10" s="68"/>
      <c r="AV10" s="68"/>
      <c r="AW10" s="68"/>
      <c r="AX10" s="68"/>
      <c r="AY10" s="68"/>
      <c r="AZ10" s="68"/>
      <c r="BA10" s="68"/>
      <c r="BB10" s="68">
        <f>データ!X6</f>
        <v>1295.6099999999999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2fh16f0/oShK19Foi8PQT4AwGAkamEXZsROY8p41zVEDllTekmnhZeB5ObioZ75JrR0EReL9pYD85TyCjXgevg==" saltValue="xEe9gs9yVrZl+66LBQ7q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382141</v>
      </c>
      <c r="D6" s="33">
        <f t="shared" si="3"/>
        <v>47</v>
      </c>
      <c r="E6" s="33">
        <f t="shared" si="3"/>
        <v>17</v>
      </c>
      <c r="F6" s="33">
        <f t="shared" si="3"/>
        <v>5</v>
      </c>
      <c r="G6" s="33">
        <f t="shared" si="3"/>
        <v>0</v>
      </c>
      <c r="H6" s="33" t="str">
        <f t="shared" si="3"/>
        <v>愛媛県　西予市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23.53</v>
      </c>
      <c r="Q6" s="34">
        <f t="shared" si="3"/>
        <v>100</v>
      </c>
      <c r="R6" s="34">
        <f t="shared" si="3"/>
        <v>2650</v>
      </c>
      <c r="S6" s="34">
        <f t="shared" si="3"/>
        <v>36633</v>
      </c>
      <c r="T6" s="34">
        <f t="shared" si="3"/>
        <v>514.34</v>
      </c>
      <c r="U6" s="34">
        <f t="shared" si="3"/>
        <v>71.22</v>
      </c>
      <c r="V6" s="34">
        <f t="shared" si="3"/>
        <v>8551</v>
      </c>
      <c r="W6" s="34">
        <f t="shared" si="3"/>
        <v>6.6</v>
      </c>
      <c r="X6" s="34">
        <f t="shared" si="3"/>
        <v>1295.6099999999999</v>
      </c>
      <c r="Y6" s="35">
        <f>IF(Y7="",NA(),Y7)</f>
        <v>99.98</v>
      </c>
      <c r="Z6" s="35">
        <f t="shared" ref="Z6:AH6" si="4">IF(Z7="",NA(),Z7)</f>
        <v>99.86</v>
      </c>
      <c r="AA6" s="35">
        <f t="shared" si="4"/>
        <v>100.29</v>
      </c>
      <c r="AB6" s="35">
        <f t="shared" si="4"/>
        <v>99.69</v>
      </c>
      <c r="AC6" s="35">
        <f t="shared" si="4"/>
        <v>95.01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886.33</v>
      </c>
      <c r="BG6" s="35">
        <f t="shared" ref="BG6:BO6" si="7">IF(BG7="",NA(),BG7)</f>
        <v>794.4</v>
      </c>
      <c r="BH6" s="35">
        <f t="shared" si="7"/>
        <v>716.23</v>
      </c>
      <c r="BI6" s="35">
        <f t="shared" si="7"/>
        <v>631.08000000000004</v>
      </c>
      <c r="BJ6" s="35">
        <f t="shared" si="7"/>
        <v>565.41999999999996</v>
      </c>
      <c r="BK6" s="35">
        <f t="shared" si="7"/>
        <v>974.93</v>
      </c>
      <c r="BL6" s="35">
        <f t="shared" si="7"/>
        <v>855.8</v>
      </c>
      <c r="BM6" s="35">
        <f t="shared" si="7"/>
        <v>789.46</v>
      </c>
      <c r="BN6" s="35">
        <f t="shared" si="7"/>
        <v>826.83</v>
      </c>
      <c r="BO6" s="35">
        <f t="shared" si="7"/>
        <v>867.83</v>
      </c>
      <c r="BP6" s="34" t="str">
        <f>IF(BP7="","",IF(BP7="-","【-】","【"&amp;SUBSTITUTE(TEXT(BP7,"#,##0.00"),"-","△")&amp;"】"))</f>
        <v>【832.52】</v>
      </c>
      <c r="BQ6" s="35">
        <f>IF(BQ7="",NA(),BQ7)</f>
        <v>69.28</v>
      </c>
      <c r="BR6" s="35">
        <f t="shared" ref="BR6:BZ6" si="8">IF(BR7="",NA(),BR7)</f>
        <v>65.67</v>
      </c>
      <c r="BS6" s="35">
        <f t="shared" si="8"/>
        <v>69.010000000000005</v>
      </c>
      <c r="BT6" s="35">
        <f t="shared" si="8"/>
        <v>73.23</v>
      </c>
      <c r="BU6" s="35">
        <f t="shared" si="8"/>
        <v>57.06</v>
      </c>
      <c r="BV6" s="35">
        <f t="shared" si="8"/>
        <v>55.32</v>
      </c>
      <c r="BW6" s="35">
        <f t="shared" si="8"/>
        <v>59.8</v>
      </c>
      <c r="BX6" s="35">
        <f t="shared" si="8"/>
        <v>57.77</v>
      </c>
      <c r="BY6" s="35">
        <f t="shared" si="8"/>
        <v>57.31</v>
      </c>
      <c r="BZ6" s="35">
        <f t="shared" si="8"/>
        <v>57.08</v>
      </c>
      <c r="CA6" s="34" t="str">
        <f>IF(CA7="","",IF(CA7="-","【-】","【"&amp;SUBSTITUTE(TEXT(CA7,"#,##0.00"),"-","△")&amp;"】"))</f>
        <v>【60.94】</v>
      </c>
      <c r="CB6" s="35">
        <f>IF(CB7="",NA(),CB7)</f>
        <v>181.75</v>
      </c>
      <c r="CC6" s="35">
        <f t="shared" ref="CC6:CK6" si="9">IF(CC7="",NA(),CC7)</f>
        <v>191.35</v>
      </c>
      <c r="CD6" s="35">
        <f t="shared" si="9"/>
        <v>184.88</v>
      </c>
      <c r="CE6" s="35">
        <f t="shared" si="9"/>
        <v>179.93</v>
      </c>
      <c r="CF6" s="35">
        <f t="shared" si="9"/>
        <v>226.75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67.239999999999995</v>
      </c>
      <c r="CN6" s="35">
        <f t="shared" ref="CN6:CV6" si="10">IF(CN7="",NA(),CN7)</f>
        <v>68.02</v>
      </c>
      <c r="CO6" s="35">
        <f t="shared" si="10"/>
        <v>67.2</v>
      </c>
      <c r="CP6" s="35">
        <f t="shared" si="10"/>
        <v>62.68</v>
      </c>
      <c r="CQ6" s="35">
        <f t="shared" si="10"/>
        <v>68.81</v>
      </c>
      <c r="CR6" s="35">
        <f t="shared" si="10"/>
        <v>60.65</v>
      </c>
      <c r="CS6" s="35">
        <f t="shared" si="10"/>
        <v>51.75</v>
      </c>
      <c r="CT6" s="35">
        <f t="shared" si="10"/>
        <v>50.68</v>
      </c>
      <c r="CU6" s="35">
        <f t="shared" si="10"/>
        <v>50.14</v>
      </c>
      <c r="CV6" s="35">
        <f t="shared" si="10"/>
        <v>54.83</v>
      </c>
      <c r="CW6" s="34" t="str">
        <f>IF(CW7="","",IF(CW7="-","【-】","【"&amp;SUBSTITUTE(TEXT(CW7,"#,##0.00"),"-","△")&amp;"】"))</f>
        <v>【54.84】</v>
      </c>
      <c r="CX6" s="35">
        <f>IF(CX7="",NA(),CX7)</f>
        <v>79.66</v>
      </c>
      <c r="CY6" s="35">
        <f t="shared" ref="CY6:DG6" si="11">IF(CY7="",NA(),CY7)</f>
        <v>80.95</v>
      </c>
      <c r="CZ6" s="35">
        <f t="shared" si="11"/>
        <v>81.489999999999995</v>
      </c>
      <c r="DA6" s="35">
        <f t="shared" si="11"/>
        <v>82.8</v>
      </c>
      <c r="DB6" s="35">
        <f t="shared" si="11"/>
        <v>83.81</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2">
      <c r="A7" s="28"/>
      <c r="B7" s="37">
        <v>2020</v>
      </c>
      <c r="C7" s="37">
        <v>382141</v>
      </c>
      <c r="D7" s="37">
        <v>47</v>
      </c>
      <c r="E7" s="37">
        <v>17</v>
      </c>
      <c r="F7" s="37">
        <v>5</v>
      </c>
      <c r="G7" s="37">
        <v>0</v>
      </c>
      <c r="H7" s="37" t="s">
        <v>98</v>
      </c>
      <c r="I7" s="37" t="s">
        <v>99</v>
      </c>
      <c r="J7" s="37" t="s">
        <v>100</v>
      </c>
      <c r="K7" s="37" t="s">
        <v>101</v>
      </c>
      <c r="L7" s="37" t="s">
        <v>102</v>
      </c>
      <c r="M7" s="37" t="s">
        <v>103</v>
      </c>
      <c r="N7" s="38" t="s">
        <v>104</v>
      </c>
      <c r="O7" s="38" t="s">
        <v>105</v>
      </c>
      <c r="P7" s="38">
        <v>23.53</v>
      </c>
      <c r="Q7" s="38">
        <v>100</v>
      </c>
      <c r="R7" s="38">
        <v>2650</v>
      </c>
      <c r="S7" s="38">
        <v>36633</v>
      </c>
      <c r="T7" s="38">
        <v>514.34</v>
      </c>
      <c r="U7" s="38">
        <v>71.22</v>
      </c>
      <c r="V7" s="38">
        <v>8551</v>
      </c>
      <c r="W7" s="38">
        <v>6.6</v>
      </c>
      <c r="X7" s="38">
        <v>1295.6099999999999</v>
      </c>
      <c r="Y7" s="38">
        <v>99.98</v>
      </c>
      <c r="Z7" s="38">
        <v>99.86</v>
      </c>
      <c r="AA7" s="38">
        <v>100.29</v>
      </c>
      <c r="AB7" s="38">
        <v>99.69</v>
      </c>
      <c r="AC7" s="38">
        <v>95.01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886.33</v>
      </c>
      <c r="BG7" s="38">
        <v>794.4</v>
      </c>
      <c r="BH7" s="38">
        <v>716.23</v>
      </c>
      <c r="BI7" s="38">
        <v>631.08000000000004</v>
      </c>
      <c r="BJ7" s="38">
        <v>565.41999999999996</v>
      </c>
      <c r="BK7" s="38">
        <v>974.93</v>
      </c>
      <c r="BL7" s="38">
        <v>855.8</v>
      </c>
      <c r="BM7" s="38">
        <v>789.46</v>
      </c>
      <c r="BN7" s="38">
        <v>826.83</v>
      </c>
      <c r="BO7" s="38">
        <v>867.83</v>
      </c>
      <c r="BP7" s="38">
        <v>832.52</v>
      </c>
      <c r="BQ7" s="38">
        <v>69.28</v>
      </c>
      <c r="BR7" s="38">
        <v>65.67</v>
      </c>
      <c r="BS7" s="38">
        <v>69.010000000000005</v>
      </c>
      <c r="BT7" s="38">
        <v>73.23</v>
      </c>
      <c r="BU7" s="38">
        <v>57.06</v>
      </c>
      <c r="BV7" s="38">
        <v>55.32</v>
      </c>
      <c r="BW7" s="38">
        <v>59.8</v>
      </c>
      <c r="BX7" s="38">
        <v>57.77</v>
      </c>
      <c r="BY7" s="38">
        <v>57.31</v>
      </c>
      <c r="BZ7" s="38">
        <v>57.08</v>
      </c>
      <c r="CA7" s="38">
        <v>60.94</v>
      </c>
      <c r="CB7" s="38">
        <v>181.75</v>
      </c>
      <c r="CC7" s="38">
        <v>191.35</v>
      </c>
      <c r="CD7" s="38">
        <v>184.88</v>
      </c>
      <c r="CE7" s="38">
        <v>179.93</v>
      </c>
      <c r="CF7" s="38">
        <v>226.75</v>
      </c>
      <c r="CG7" s="38">
        <v>283.17</v>
      </c>
      <c r="CH7" s="38">
        <v>263.76</v>
      </c>
      <c r="CI7" s="38">
        <v>274.35000000000002</v>
      </c>
      <c r="CJ7" s="38">
        <v>273.52</v>
      </c>
      <c r="CK7" s="38">
        <v>274.99</v>
      </c>
      <c r="CL7" s="38">
        <v>253.04</v>
      </c>
      <c r="CM7" s="38">
        <v>67.239999999999995</v>
      </c>
      <c r="CN7" s="38">
        <v>68.02</v>
      </c>
      <c r="CO7" s="38">
        <v>67.2</v>
      </c>
      <c r="CP7" s="38">
        <v>62.68</v>
      </c>
      <c r="CQ7" s="38">
        <v>68.81</v>
      </c>
      <c r="CR7" s="38">
        <v>60.65</v>
      </c>
      <c r="CS7" s="38">
        <v>51.75</v>
      </c>
      <c r="CT7" s="38">
        <v>50.68</v>
      </c>
      <c r="CU7" s="38">
        <v>50.14</v>
      </c>
      <c r="CV7" s="38">
        <v>54.83</v>
      </c>
      <c r="CW7" s="38">
        <v>54.84</v>
      </c>
      <c r="CX7" s="38">
        <v>79.66</v>
      </c>
      <c r="CY7" s="38">
        <v>80.95</v>
      </c>
      <c r="CZ7" s="38">
        <v>81.489999999999995</v>
      </c>
      <c r="DA7" s="38">
        <v>82.8</v>
      </c>
      <c r="DB7" s="38">
        <v>83.81</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2022-02-01T09:20:50Z</cp:lastPrinted>
  <dcterms:created xsi:type="dcterms:W3CDTF">2021-12-03T08:01:58Z</dcterms:created>
  <dcterms:modified xsi:type="dcterms:W3CDTF">2022-02-07T00:14:32Z</dcterms:modified>
  <cp:category/>
</cp:coreProperties>
</file>