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プロファイル\kubo-taishi\デスクトップ\"/>
    </mc:Choice>
  </mc:AlternateContent>
  <workbookProtection workbookAlgorithmName="SHA-512" workbookHashValue="X9vQDIylUccpjQBaCw2dL0ZPT0jNvRh6WyGbAUmAYcEQu+yRuZEAzTUgaUT0bnRYsbflrJK1DL6BK4BarTcNkw==" workbookSaltValue="PYZrMggxfLTJrNNvdbwmQw==" workbookSpinCount="100000" lockStructure="1"/>
  <bookViews>
    <workbookView xWindow="0" yWindow="0" windowWidth="28800" windowHeight="1201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<sst xmlns="http://schemas.openxmlformats.org/spreadsheetml/2006/main" count="228" uniqueCount="114">
  <si>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</si>
  <si>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</si>
  <si>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</si>
  <si>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</si>
  <si>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</si>
  <si>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</si>
  <si>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</si>
  <si>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</si>
  <si>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</si>
  <si>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</si>
  <si>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</si>
  <si>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</si>
  <si>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</si>
  <si>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</si>
  <si>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</si>
  <si>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</si>
  <si>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</si>
  <si>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</si>
  <si>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</si>
  <si>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</si>
  <si>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</si>
  <si>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</si>
  <si>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</si>
  <si>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</si>
  <si>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</si>
  <si>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</si>
  <si>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</si>
  <si>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</si>
  <si>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</si>
  <si>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</si>
  <si>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</si>
  <si>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</si>
  <si>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</si>
  <si>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</si>
  <si>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</si>
  <si>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</si>
  <si>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</si>
  <si>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</si>
  <si>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</si>
  <si>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</si>
  <si>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</si>
  <si>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</si>
  <si>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</si>
  <si>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</si>
  <si>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</si>
  <si>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</si>
  <si>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</si>
  <si>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</si>
  <si>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</si>
  <si>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</si>
  <si>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</si>
  <si>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</si>
  <si>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</si>
  <si>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</si>
  <si>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</si>
  <si>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</si>
  <si>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</si>
  <si>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</si>
  <si>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</si>
  <si>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</si>
  <si>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</si>
  <si>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</si>
  <si>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</si>
  <si>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</si>
  <si>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</si>
  <si>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</si>
  <si>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</si>
  <si>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</si>
  <si>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</si>
  <si>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</si>
  <si>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</si>
  <si>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</si>
  <si>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</si>
  <si>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</si>
  <si>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</si>
  <si>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</si>
  <si>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</si>
  <si>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</si>
  <si>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</si>
  <si>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</si>
  <si>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</si>
  <si>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</si>
  <si>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</si>
  <si>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</si>
  <si>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</si>
  <si>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</si>
  <si>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</si>
  <si>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</si>
  <si>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</si>
  <si>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</si>
  <si>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</si>
  <si>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</si>
  <si>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</si>
  <si>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</si>
  <si>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</si>
  <si>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</si>
  <si>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</si>
  <si>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</si>
  <si>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</si>
  <si>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</si>
  <si>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</si>
  <si>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</si>
  <si>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</si>
  <si>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</si>
  <si>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</si>
  <si>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</si>
  <si>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</si>
  <si>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</si>
  <si>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</si>
  <si>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</si>
  <si>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</si>
  <si>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①有形固定資産減価償却率が高水準であり、②経年化率・③管路更新率が0％であるとおり、昭和58年度の事業開始以来、法定耐用年数未経過ということもあり、大規模な更新工事を行っていない。全国的にも高い給水料金であり、離島という地理的条件などの理由で経常費用も高額であるため、老朽化施設の更新費用を計上できていない。今後も、主要な施設については、調査点検と補修工事による機能維持に努め、管路については、劣化調査や漏水調査などを実施し、更新計画の策定に向けて取り組む。</t>
    <rPh sb="14" eb="17">
      <t>コウスイジュン</t>
    </rPh>
    <rPh sb="75" eb="78">
      <t>ダイキボ</t>
    </rPh>
    <rPh sb="79" eb="81">
      <t>コウシン</t>
    </rPh>
    <rPh sb="81" eb="83">
      <t>コウジ</t>
    </rPh>
    <rPh sb="91" eb="94">
      <t>ゼンコクテキ</t>
    </rPh>
    <rPh sb="96" eb="97">
      <t>タカ</t>
    </rPh>
    <rPh sb="98" eb="100">
      <t>キュウスイ</t>
    </rPh>
    <rPh sb="100" eb="102">
      <t>リョウキン</t>
    </rPh>
    <rPh sb="106" eb="108">
      <t>リトウ</t>
    </rPh>
    <rPh sb="111" eb="114">
      <t>チリテキ</t>
    </rPh>
    <rPh sb="114" eb="116">
      <t>ジョウケン</t>
    </rPh>
    <rPh sb="119" eb="121">
      <t>リユウ</t>
    </rPh>
    <rPh sb="122" eb="124">
      <t>ケイジョウ</t>
    </rPh>
    <rPh sb="124" eb="126">
      <t>ヒヨウ</t>
    </rPh>
    <rPh sb="127" eb="129">
      <t>コウガク</t>
    </rPh>
    <rPh sb="135" eb="138">
      <t>ロウキュウカ</t>
    </rPh>
    <rPh sb="138" eb="140">
      <t>シセツ</t>
    </rPh>
    <rPh sb="141" eb="143">
      <t>コウシン</t>
    </rPh>
    <rPh sb="143" eb="144">
      <t>ヒ</t>
    </rPh>
    <rPh sb="144" eb="145">
      <t>ヨウ</t>
    </rPh>
    <rPh sb="146" eb="148">
      <t>ケイジョウ</t>
    </rPh>
    <rPh sb="155" eb="157">
      <t>コンゴ</t>
    </rPh>
    <rPh sb="162" eb="164">
      <t>シセツ</t>
    </rPh>
    <rPh sb="170" eb="172">
      <t>チョウサ</t>
    </rPh>
    <rPh sb="175" eb="177">
      <t>ホシュウ</t>
    </rPh>
    <rPh sb="177" eb="179">
      <t>コウジ</t>
    </rPh>
    <rPh sb="190" eb="192">
      <t>カンロ</t>
    </rPh>
    <rPh sb="214" eb="218">
      <t>コウシンケイカク</t>
    </rPh>
    <rPh sb="219" eb="221">
      <t>サクテイ</t>
    </rPh>
    <rPh sb="222" eb="223">
      <t>ム</t>
    </rPh>
    <rPh sb="225" eb="226">
      <t>ト</t>
    </rPh>
    <rPh sb="227" eb="228">
      <t>ク</t>
    </rPh>
    <phoneticPr fontId="4"/>
  </si>
  <si>
    <t xml:space="preserve"> 上島町上水道事業の経営については、全国や類似団体の平均値との差に表れているように、概ね良好な数値を示している。今後も高齢社会による水需要の低下が想定されるため、経常費用の抑制に努め、健全経営を維持していく。
　①経常収支比率は、100％を超えた状態を維持しているが、令和2年度においてはコロナ感染症拡大の影響による学校の休校及び、冬季の海苔の不振などがあり、例年より収入が減少したことに併せて、施設の修理などが重なったことから経費が拡大したことから、類似団体平均値より低くなった。②累積欠損金も0であることから、健全経営を維持できている。③流動比率も高水準を維持し、④企業債残高対給水収益比率も企業債をH30年に全額償還しており、0％と支払能力に問題はない。今後も投資規模の適正化に努める。⑤料金回収率も100％を超えた状態を維持し、良好な経営状態が保たれているが、料金収入が減少傾向にあることに変わりはなく、引き続き経常費用の抑制に努める。⑥給水原価が、依然として高水準である理由は、水道用水需給団体であることや離島という地理的条件による経常費用が影響しているものと考える。⑦施設利用率が低水準である理由は、人口減少及び高齢社会による水量の低下と、認可策定時（昭和57年）の配水能力の設定（4,754㎥）が現状（1,910㎥）と乖離しているためである。⑧有収率については、漏水復旧工事と漏水調査により少し回復するが、高水準ではない。引き続き漏水調査を実施し、有収率の維持回復に取り組む。</t>
    <rPh sb="134" eb="136">
      <t>レイワ</t>
    </rPh>
    <rPh sb="137" eb="139">
      <t>ネンド</t>
    </rPh>
    <rPh sb="147" eb="150">
      <t>カンセンショウ</t>
    </rPh>
    <rPh sb="150" eb="152">
      <t>カクダイ</t>
    </rPh>
    <rPh sb="153" eb="155">
      <t>エイキョウ</t>
    </rPh>
    <rPh sb="158" eb="160">
      <t>ガッコウ</t>
    </rPh>
    <rPh sb="161" eb="163">
      <t>キュウコウ</t>
    </rPh>
    <rPh sb="163" eb="164">
      <t>オヨ</t>
    </rPh>
    <rPh sb="166" eb="168">
      <t>トウキ</t>
    </rPh>
    <rPh sb="169" eb="171">
      <t>ノリ</t>
    </rPh>
    <rPh sb="172" eb="174">
      <t>フシン</t>
    </rPh>
    <rPh sb="180" eb="182">
      <t>レイネン</t>
    </rPh>
    <rPh sb="184" eb="186">
      <t>シュウニュウ</t>
    </rPh>
    <rPh sb="187" eb="189">
      <t>ゲンショウ</t>
    </rPh>
    <rPh sb="194" eb="195">
      <t>アワ</t>
    </rPh>
    <rPh sb="198" eb="200">
      <t>シセツ</t>
    </rPh>
    <rPh sb="201" eb="203">
      <t>シュウリ</t>
    </rPh>
    <rPh sb="206" eb="207">
      <t>カサ</t>
    </rPh>
    <rPh sb="214" eb="216">
      <t>ケイヒ</t>
    </rPh>
    <rPh sb="217" eb="219">
      <t>カクダイ</t>
    </rPh>
    <rPh sb="226" eb="228">
      <t>ルイジ</t>
    </rPh>
    <rPh sb="228" eb="230">
      <t>ダンタイ</t>
    </rPh>
    <rPh sb="230" eb="232">
      <t>ヘイキン</t>
    </rPh>
    <rPh sb="232" eb="233">
      <t>アタイ</t>
    </rPh>
    <rPh sb="235" eb="236">
      <t>ヒク</t>
    </rPh>
    <rPh sb="298" eb="301">
      <t>キギョウサイ</t>
    </rPh>
    <rPh sb="305" eb="306">
      <t>ネン</t>
    </rPh>
    <rPh sb="307" eb="309">
      <t>ゼンガク</t>
    </rPh>
    <rPh sb="309" eb="311">
      <t>ショウカン</t>
    </rPh>
    <rPh sb="506" eb="510">
      <t>ジンコウゲンショウ</t>
    </rPh>
    <rPh sb="510" eb="511">
      <t>オヨ</t>
    </rPh>
    <rPh sb="519" eb="521">
      <t>スイリョウ</t>
    </rPh>
    <phoneticPr fontId="4"/>
  </si>
  <si>
    <t>　1．経営の健全化・効率性について、①経常収支比率・②累積欠損金比率・③流動比率・④企業債残高対給水収益比率・⑤料金回収率において全国平均・類似団体平均値より概ね良好な数値を表している。今後も健全経営に努める。⑥給水原価・⑦施設利用率については、計画当初に対して過疎化などが進んで全国平均・類似団体平均値に比べて良い数値とは言い難く、改善に向けて取り組む。⑧有収率については、漏水調査などを効果的におこない漏水発見に努めて100％に近づけたい。
　2.老朽化の状況については、管路の法定対応年数が集中的に経過することが想定される。しかし、更新工事費用にも限りがあるため、計画的な管路更新ができるよう検討していきたい。</t>
    <rPh sb="128" eb="129">
      <t>タイ</t>
    </rPh>
    <rPh sb="131" eb="134">
      <t>カソカ</t>
    </rPh>
    <rPh sb="137" eb="138">
      <t>スス</t>
    </rPh>
    <rPh sb="162" eb="163">
      <t>イ</t>
    </rPh>
    <rPh sb="164" eb="165">
      <t>ガタ</t>
    </rPh>
    <rPh sb="188" eb="192">
      <t>ロウスイチョウサ</t>
    </rPh>
    <rPh sb="195" eb="198">
      <t>コウカテキ</t>
    </rPh>
    <rPh sb="203" eb="207">
      <t>ロウスイハッケン</t>
    </rPh>
    <rPh sb="208" eb="209">
      <t>ツト</t>
    </rPh>
    <rPh sb="299" eb="301">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</si>
</sst>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31-41BE-940E-2FA6F3DC83B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D931-41BE-940E-2FA6F3DC83B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42.49</c:v>
                </c:pt>
                <c:pt idx="1">
                  <c:v>43.23</c:v>
                </c:pt>
                <c:pt idx="2">
                  <c:v>44.84</c:v>
                </c:pt>
                <c:pt idx="3">
                  <c:v>43.52</c:v>
                </c:pt>
                <c:pt idx="4">
                  <c:v>40.200000000000003</c:v>
                </c:pt>
              </c:numCache>
            </c:numRef>
          </c:val>
          <c:extLst>
            <c:ext xmlns:c16="http://schemas.microsoft.com/office/drawing/2014/chart" uri="{C3380CC4-5D6E-409C-BE32-E72D297353CC}">
              <c16:uniqueId val="{00000000-8D59-47DB-90A4-EE97CFCF49B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8D59-47DB-90A4-EE97CFCF49B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87.43</c:v>
                </c:pt>
                <c:pt idx="1">
                  <c:v>84.82</c:v>
                </c:pt>
                <c:pt idx="2">
                  <c:v>78.760000000000005</c:v>
                </c:pt>
                <c:pt idx="3">
                  <c:v>82.58</c:v>
                </c:pt>
                <c:pt idx="4">
                  <c:v>82.18</c:v>
                </c:pt>
              </c:numCache>
            </c:numRef>
          </c:val>
          <c:extLst>
            <c:ext xmlns:c16="http://schemas.microsoft.com/office/drawing/2014/chart" uri="{C3380CC4-5D6E-409C-BE32-E72D297353CC}">
              <c16:uniqueId val="{00000000-B9C8-4FE6-8319-DE26E6F3990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B9C8-4FE6-8319-DE26E6F3990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122.22</c:v>
                </c:pt>
                <c:pt idx="1">
                  <c:v>116.48</c:v>
                </c:pt>
                <c:pt idx="2">
                  <c:v>110.43</c:v>
                </c:pt>
                <c:pt idx="3">
                  <c:v>108.48</c:v>
                </c:pt>
                <c:pt idx="4">
                  <c:v>101.96</c:v>
                </c:pt>
              </c:numCache>
            </c:numRef>
          </c:val>
          <c:extLst>
            <c:ext xmlns:c16="http://schemas.microsoft.com/office/drawing/2014/chart" uri="{C3380CC4-5D6E-409C-BE32-E72D297353CC}">
              <c16:uniqueId val="{00000000-BFFD-4C55-8FA3-D864DCC1C46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BFFD-4C55-8FA3-D864DCC1C46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78.709999999999994</c:v>
                </c:pt>
                <c:pt idx="1">
                  <c:v>80.97</c:v>
                </c:pt>
                <c:pt idx="2">
                  <c:v>81.06</c:v>
                </c:pt>
                <c:pt idx="3">
                  <c:v>82.3</c:v>
                </c:pt>
                <c:pt idx="4">
                  <c:v>83.97</c:v>
                </c:pt>
              </c:numCache>
            </c:numRef>
          </c:val>
          <c:extLst>
            <c:ext xmlns:c16="http://schemas.microsoft.com/office/drawing/2014/chart" uri="{C3380CC4-5D6E-409C-BE32-E72D297353CC}">
              <c16:uniqueId val="{00000000-B275-4396-AA26-62FA4C9FA45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B275-4396-AA26-62FA4C9FA45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36-4DDB-8020-01E1256080F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A836-4DDB-8020-01E1256080F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4A-44B5-B4B0-7BF679B1DE2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5A4A-44B5-B4B0-7BF679B1DE2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2875.45</c:v>
                </c:pt>
                <c:pt idx="1">
                  <c:v>1245.6099999999999</c:v>
                </c:pt>
                <c:pt idx="2">
                  <c:v>900.42</c:v>
                </c:pt>
                <c:pt idx="3">
                  <c:v>778.78</c:v>
                </c:pt>
                <c:pt idx="4">
                  <c:v>1219.72</c:v>
                </c:pt>
              </c:numCache>
            </c:numRef>
          </c:val>
          <c:extLst>
            <c:ext xmlns:c16="http://schemas.microsoft.com/office/drawing/2014/chart" uri="{C3380CC4-5D6E-409C-BE32-E72D297353CC}">
              <c16:uniqueId val="{00000000-4A22-47A2-9207-D4F24DB8116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4A22-47A2-9207-D4F24DB8116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2.78</c:v>
                </c:pt>
                <c:pt idx="1">
                  <c:v>1.44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BFC-4956-87A1-D600B831B5E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6BFC-4956-87A1-D600B831B5E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130.71</c:v>
                </c:pt>
                <c:pt idx="1">
                  <c:v>122</c:v>
                </c:pt>
                <c:pt idx="2">
                  <c:v>112.83</c:v>
                </c:pt>
                <c:pt idx="3">
                  <c:v>111</c:v>
                </c:pt>
                <c:pt idx="4">
                  <c:v>102.06</c:v>
                </c:pt>
              </c:numCache>
            </c:numRef>
          </c:val>
          <c:extLst>
            <c:ext xmlns:c16="http://schemas.microsoft.com/office/drawing/2014/chart" uri="{C3380CC4-5D6E-409C-BE32-E72D297353CC}">
              <c16:uniqueId val="{00000000-DC19-4580-8ED9-9268592AFE2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DC19-4580-8ED9-9268592AFE2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223.91</c:v>
                </c:pt>
                <c:pt idx="1">
                  <c:v>239.96</c:v>
                </c:pt>
                <c:pt idx="2">
                  <c:v>255.9</c:v>
                </c:pt>
                <c:pt idx="3">
                  <c:v>264.10000000000002</c:v>
                </c:pt>
                <c:pt idx="4">
                  <c:v>289.35000000000002</c:v>
                </c:pt>
              </c:numCache>
            </c:numRef>
          </c:val>
          <c:extLst>
            <c:ext xmlns:c16="http://schemas.microsoft.com/office/drawing/2014/chart" uri="{C3380CC4-5D6E-409C-BE32-E72D297353CC}">
              <c16:uniqueId val="{00000000-C6DB-4DC2-B41C-0054E6E9DD8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C6DB-4DC2-B41C-0054E6E9DD8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C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上島町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6556</v>
      </c>
      <c r="AM8" s="61"/>
      <c r="AN8" s="61"/>
      <c r="AO8" s="61"/>
      <c r="AP8" s="61"/>
      <c r="AQ8" s="61"/>
      <c r="AR8" s="61"/>
      <c r="AS8" s="61"/>
      <c r="AT8" s="52">
        <f>データ!$S$6</f>
        <v>30.38</v>
      </c>
      <c r="AU8" s="53"/>
      <c r="AV8" s="53"/>
      <c r="AW8" s="53"/>
      <c r="AX8" s="53"/>
      <c r="AY8" s="53"/>
      <c r="AZ8" s="53"/>
      <c r="BA8" s="53"/>
      <c r="BB8" s="54">
        <f>データ!$T$6</f>
        <v>215.8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96.46</v>
      </c>
      <c r="J10" s="53"/>
      <c r="K10" s="53"/>
      <c r="L10" s="53"/>
      <c r="M10" s="53"/>
      <c r="N10" s="53"/>
      <c r="O10" s="64"/>
      <c r="P10" s="54">
        <f>データ!$P$6</f>
        <v>93.41</v>
      </c>
      <c r="Q10" s="54"/>
      <c r="R10" s="54"/>
      <c r="S10" s="54"/>
      <c r="T10" s="54"/>
      <c r="U10" s="54"/>
      <c r="V10" s="54"/>
      <c r="W10" s="61">
        <f>データ!$Q$6</f>
        <v>0</v>
      </c>
      <c r="X10" s="61"/>
      <c r="Y10" s="61"/>
      <c r="Z10" s="61"/>
      <c r="AA10" s="61"/>
      <c r="AB10" s="61"/>
      <c r="AC10" s="61"/>
      <c r="AD10" s="2"/>
      <c r="AE10" s="2"/>
      <c r="AF10" s="2"/>
      <c r="AG10" s="2"/>
      <c r="AH10" s="4"/>
      <c r="AI10" s="4"/>
      <c r="AJ10" s="4"/>
      <c r="AK10" s="4"/>
      <c r="AL10" s="61">
        <f>データ!$U$6</f>
        <v>5900</v>
      </c>
      <c r="AM10" s="61"/>
      <c r="AN10" s="61"/>
      <c r="AO10" s="61"/>
      <c r="AP10" s="61"/>
      <c r="AQ10" s="61"/>
      <c r="AR10" s="61"/>
      <c r="AS10" s="61"/>
      <c r="AT10" s="52">
        <f>データ!$V$6</f>
        <v>10.07</v>
      </c>
      <c r="AU10" s="53"/>
      <c r="AV10" s="53"/>
      <c r="AW10" s="53"/>
      <c r="AX10" s="53"/>
      <c r="AY10" s="53"/>
      <c r="AZ10" s="53"/>
      <c r="BA10" s="53"/>
      <c r="BB10" s="54">
        <f>データ!$W$6</f>
        <v>585.9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XXFfAFDOFi6vojvntTazQAoTeY0hNgWKWgub6iJ4QgCTfR/jcQ6IiDX6Jv35CcFbZEDCfD5UFtLdtFpv6v5KwQ==" saltValue="aV6gQswL01Cq4dvsqaEIY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383562</v>
      </c>
      <c r="D6" s="34">
        <f t="shared" si="3"/>
        <v>46</v>
      </c>
      <c r="E6" s="34">
        <f t="shared" si="3"/>
        <v>1</v>
      </c>
      <c r="F6" s="34">
        <f t="shared" si="3"/>
        <v>0</v>
      </c>
      <c r="G6" s="34">
        <f t="shared" si="3"/>
        <v>1</v>
      </c>
      <c r="H6" s="34" t="str">
        <f t="shared" si="3"/>
        <v>愛媛県　上島町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96.46</v>
      </c>
      <c r="P6" s="35">
        <f t="shared" si="3"/>
        <v>93.41</v>
      </c>
      <c r="Q6" s="35">
        <f t="shared" si="3"/>
        <v>0</v>
      </c>
      <c r="R6" s="35">
        <f t="shared" si="3"/>
        <v>6556</v>
      </c>
      <c r="S6" s="35">
        <f t="shared" si="3"/>
        <v>30.38</v>
      </c>
      <c r="T6" s="35">
        <f t="shared" si="3"/>
        <v>215.8</v>
      </c>
      <c r="U6" s="35">
        <f t="shared" si="3"/>
        <v>5900</v>
      </c>
      <c r="V6" s="35">
        <f t="shared" si="3"/>
        <v>10.07</v>
      </c>
      <c r="W6" s="35">
        <f t="shared" si="3"/>
        <v>585.9</v>
      </c>
      <c r="X6" s="36">
        <f>IF(X7="",NA(),X7)</f>
        <v>122.22</v>
      </c>
      <c r="Y6" s="36">
        <f t="shared" ref="Y6:AG6" si="4">IF(Y7="",NA(),Y7)</f>
        <v>116.48</v>
      </c>
      <c r="Z6" s="36">
        <f t="shared" si="4"/>
        <v>110.43</v>
      </c>
      <c r="AA6" s="36">
        <f t="shared" si="4"/>
        <v>108.48</v>
      </c>
      <c r="AB6" s="36">
        <f t="shared" si="4"/>
        <v>101.96</v>
      </c>
      <c r="AC6" s="36">
        <f t="shared" si="4"/>
        <v>107.95</v>
      </c>
      <c r="AD6" s="36">
        <f t="shared" si="4"/>
        <v>104.47</v>
      </c>
      <c r="AE6" s="36">
        <f t="shared" si="4"/>
        <v>103.81</v>
      </c>
      <c r="AF6" s="36">
        <f t="shared" si="4"/>
        <v>104.35</v>
      </c>
      <c r="AG6" s="36">
        <f t="shared" si="4"/>
        <v>105.34</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16.399999999999999</v>
      </c>
      <c r="AP6" s="36">
        <f t="shared" si="5"/>
        <v>25.66</v>
      </c>
      <c r="AQ6" s="36">
        <f t="shared" si="5"/>
        <v>21.69</v>
      </c>
      <c r="AR6" s="36">
        <f t="shared" si="5"/>
        <v>24.04</v>
      </c>
      <c r="AS6" s="35" t="str">
        <f>IF(AS7="","",IF(AS7="-","【-】","【"&amp;SUBSTITUTE(TEXT(AS7,"#,##0.00"),"-","△")&amp;"】"))</f>
        <v>【1.15】</v>
      </c>
      <c r="AT6" s="36">
        <f>IF(AT7="",NA(),AT7)</f>
        <v>2875.45</v>
      </c>
      <c r="AU6" s="36">
        <f t="shared" ref="AU6:BC6" si="6">IF(AU7="",NA(),AU7)</f>
        <v>1245.6099999999999</v>
      </c>
      <c r="AV6" s="36">
        <f t="shared" si="6"/>
        <v>900.42</v>
      </c>
      <c r="AW6" s="36">
        <f t="shared" si="6"/>
        <v>778.78</v>
      </c>
      <c r="AX6" s="36">
        <f t="shared" si="6"/>
        <v>1219.72</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2.78</v>
      </c>
      <c r="BF6" s="36">
        <f t="shared" ref="BF6:BN6" si="7">IF(BF7="",NA(),BF7)</f>
        <v>1.44</v>
      </c>
      <c r="BG6" s="35">
        <f t="shared" si="7"/>
        <v>0</v>
      </c>
      <c r="BH6" s="35">
        <f t="shared" si="7"/>
        <v>0</v>
      </c>
      <c r="BI6" s="35">
        <f t="shared" si="7"/>
        <v>0</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130.71</v>
      </c>
      <c r="BQ6" s="36">
        <f t="shared" ref="BQ6:BY6" si="8">IF(BQ7="",NA(),BQ7)</f>
        <v>122</v>
      </c>
      <c r="BR6" s="36">
        <f t="shared" si="8"/>
        <v>112.83</v>
      </c>
      <c r="BS6" s="36">
        <f t="shared" si="8"/>
        <v>111</v>
      </c>
      <c r="BT6" s="36">
        <f t="shared" si="8"/>
        <v>102.06</v>
      </c>
      <c r="BU6" s="36">
        <f t="shared" si="8"/>
        <v>93.28</v>
      </c>
      <c r="BV6" s="36">
        <f t="shared" si="8"/>
        <v>87.51</v>
      </c>
      <c r="BW6" s="36">
        <f t="shared" si="8"/>
        <v>84.77</v>
      </c>
      <c r="BX6" s="36">
        <f t="shared" si="8"/>
        <v>87.11</v>
      </c>
      <c r="BY6" s="36">
        <f t="shared" si="8"/>
        <v>82.78</v>
      </c>
      <c r="BZ6" s="35" t="str">
        <f>IF(BZ7="","",IF(BZ7="-","【-】","【"&amp;SUBSTITUTE(TEXT(BZ7,"#,##0.00"),"-","△")&amp;"】"))</f>
        <v>【100.05】</v>
      </c>
      <c r="CA6" s="36">
        <f>IF(CA7="",NA(),CA7)</f>
        <v>223.91</v>
      </c>
      <c r="CB6" s="36">
        <f t="shared" ref="CB6:CJ6" si="9">IF(CB7="",NA(),CB7)</f>
        <v>239.96</v>
      </c>
      <c r="CC6" s="36">
        <f t="shared" si="9"/>
        <v>255.9</v>
      </c>
      <c r="CD6" s="36">
        <f t="shared" si="9"/>
        <v>264.10000000000002</v>
      </c>
      <c r="CE6" s="36">
        <f t="shared" si="9"/>
        <v>289.35000000000002</v>
      </c>
      <c r="CF6" s="36">
        <f t="shared" si="9"/>
        <v>208.29</v>
      </c>
      <c r="CG6" s="36">
        <f t="shared" si="9"/>
        <v>218.42</v>
      </c>
      <c r="CH6" s="36">
        <f t="shared" si="9"/>
        <v>227.27</v>
      </c>
      <c r="CI6" s="36">
        <f t="shared" si="9"/>
        <v>223.98</v>
      </c>
      <c r="CJ6" s="36">
        <f t="shared" si="9"/>
        <v>225.09</v>
      </c>
      <c r="CK6" s="35" t="str">
        <f>IF(CK7="","",IF(CK7="-","【-】","【"&amp;SUBSTITUTE(TEXT(CK7,"#,##0.00"),"-","△")&amp;"】"))</f>
        <v>【166.40】</v>
      </c>
      <c r="CL6" s="36">
        <f>IF(CL7="",NA(),CL7)</f>
        <v>42.49</v>
      </c>
      <c r="CM6" s="36">
        <f t="shared" ref="CM6:CU6" si="10">IF(CM7="",NA(),CM7)</f>
        <v>43.23</v>
      </c>
      <c r="CN6" s="36">
        <f t="shared" si="10"/>
        <v>44.84</v>
      </c>
      <c r="CO6" s="36">
        <f t="shared" si="10"/>
        <v>43.52</v>
      </c>
      <c r="CP6" s="36">
        <f t="shared" si="10"/>
        <v>40.200000000000003</v>
      </c>
      <c r="CQ6" s="36">
        <f t="shared" si="10"/>
        <v>49.32</v>
      </c>
      <c r="CR6" s="36">
        <f t="shared" si="10"/>
        <v>50.24</v>
      </c>
      <c r="CS6" s="36">
        <f t="shared" si="10"/>
        <v>50.29</v>
      </c>
      <c r="CT6" s="36">
        <f t="shared" si="10"/>
        <v>49.64</v>
      </c>
      <c r="CU6" s="36">
        <f t="shared" si="10"/>
        <v>49.38</v>
      </c>
      <c r="CV6" s="35" t="str">
        <f>IF(CV7="","",IF(CV7="-","【-】","【"&amp;SUBSTITUTE(TEXT(CV7,"#,##0.00"),"-","△")&amp;"】"))</f>
        <v>【60.69】</v>
      </c>
      <c r="CW6" s="36">
        <f>IF(CW7="",NA(),CW7)</f>
        <v>87.43</v>
      </c>
      <c r="CX6" s="36">
        <f t="shared" ref="CX6:DF6" si="11">IF(CX7="",NA(),CX7)</f>
        <v>84.82</v>
      </c>
      <c r="CY6" s="36">
        <f t="shared" si="11"/>
        <v>78.760000000000005</v>
      </c>
      <c r="CZ6" s="36">
        <f t="shared" si="11"/>
        <v>82.58</v>
      </c>
      <c r="DA6" s="36">
        <f t="shared" si="11"/>
        <v>82.18</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78.709999999999994</v>
      </c>
      <c r="DI6" s="36">
        <f t="shared" ref="DI6:DQ6" si="12">IF(DI7="",NA(),DI7)</f>
        <v>80.97</v>
      </c>
      <c r="DJ6" s="36">
        <f t="shared" si="12"/>
        <v>81.06</v>
      </c>
      <c r="DK6" s="36">
        <f t="shared" si="12"/>
        <v>82.3</v>
      </c>
      <c r="DL6" s="36">
        <f t="shared" si="12"/>
        <v>83.97</v>
      </c>
      <c r="DM6" s="36">
        <f t="shared" si="12"/>
        <v>48.3</v>
      </c>
      <c r="DN6" s="36">
        <f t="shared" si="12"/>
        <v>45.14</v>
      </c>
      <c r="DO6" s="36">
        <f t="shared" si="12"/>
        <v>45.85</v>
      </c>
      <c r="DP6" s="36">
        <f t="shared" si="12"/>
        <v>47.31</v>
      </c>
      <c r="DQ6" s="36">
        <f t="shared" si="12"/>
        <v>47.5</v>
      </c>
      <c r="DR6" s="35" t="str">
        <f>IF(DR7="","",IF(DR7="-","【-】","【"&amp;SUBSTITUTE(TEXT(DR7,"#,##0.00"),"-","△")&amp;"】"))</f>
        <v>【50.19】</v>
      </c>
      <c r="DS6" s="35">
        <f>IF(DS7="",NA(),DS7)</f>
        <v>0</v>
      </c>
      <c r="DT6" s="35">
        <f t="shared" ref="DT6:EB6" si="13">IF(DT7="",NA(),DT7)</f>
        <v>0</v>
      </c>
      <c r="DU6" s="35">
        <f t="shared" si="13"/>
        <v>0</v>
      </c>
      <c r="DV6" s="35">
        <f t="shared" si="13"/>
        <v>0</v>
      </c>
      <c r="DW6" s="35">
        <f t="shared" si="13"/>
        <v>0</v>
      </c>
      <c r="DX6" s="36">
        <f t="shared" si="13"/>
        <v>12.43</v>
      </c>
      <c r="DY6" s="36">
        <f t="shared" si="13"/>
        <v>13.58</v>
      </c>
      <c r="DZ6" s="36">
        <f t="shared" si="13"/>
        <v>14.13</v>
      </c>
      <c r="EA6" s="36">
        <f t="shared" si="13"/>
        <v>16.77</v>
      </c>
      <c r="EB6" s="36">
        <f t="shared" si="13"/>
        <v>17.399999999999999</v>
      </c>
      <c r="EC6" s="35" t="str">
        <f>IF(EC7="","",IF(EC7="-","【-】","【"&amp;SUBSTITUTE(TEXT(EC7,"#,##0.00"),"-","△")&amp;"】"))</f>
        <v>【20.63】</v>
      </c>
      <c r="ED6" s="35">
        <f>IF(ED7="",NA(),ED7)</f>
        <v>0</v>
      </c>
      <c r="EE6" s="35">
        <f t="shared" ref="EE6:EM6" si="14">IF(EE7="",NA(),EE7)</f>
        <v>0</v>
      </c>
      <c r="EF6" s="35">
        <f t="shared" si="14"/>
        <v>0</v>
      </c>
      <c r="EG6" s="35">
        <f t="shared" si="14"/>
        <v>0</v>
      </c>
      <c r="EH6" s="35">
        <f t="shared" si="14"/>
        <v>0</v>
      </c>
      <c r="EI6" s="36">
        <f t="shared" si="14"/>
        <v>0.46</v>
      </c>
      <c r="EJ6" s="36">
        <f t="shared" si="14"/>
        <v>0.44</v>
      </c>
      <c r="EK6" s="36">
        <f t="shared" si="14"/>
        <v>0.52</v>
      </c>
      <c r="EL6" s="36">
        <f t="shared" si="14"/>
        <v>0.47</v>
      </c>
      <c r="EM6" s="36">
        <f t="shared" si="14"/>
        <v>0.4</v>
      </c>
      <c r="EN6" s="35" t="str">
        <f>IF(EN7="","",IF(EN7="-","【-】","【"&amp;SUBSTITUTE(TEXT(EN7,"#,##0.00"),"-","△")&amp;"】"))</f>
        <v>【0.69】</v>
      </c>
    </row>
    <row r="7" spans="1:144" s="37" customFormat="1" x14ac:dyDescent="0.15">
      <c r="A7" s="29"/>
      <c r="B7" s="38">
        <v>2020</v>
      </c>
      <c r="C7" s="38">
        <v>383562</v>
      </c>
      <c r="D7" s="38">
        <v>46</v>
      </c>
      <c r="E7" s="38">
        <v>1</v>
      </c>
      <c r="F7" s="38">
        <v>0</v>
      </c>
      <c r="G7" s="38">
        <v>1</v>
      </c>
      <c r="H7" s="38" t="s">
        <v>92</v>
      </c>
      <c r="I7" s="38" t="s">
        <v>93</v>
      </c>
      <c r="J7" s="38" t="s">
        <v>94</v>
      </c>
      <c r="K7" s="38" t="s">
        <v>95</v>
      </c>
      <c r="L7" s="38" t="s">
        <v>96</v>
      </c>
      <c r="M7" s="38" t="s">
        <v>97</v>
      </c>
      <c r="N7" s="39" t="s">
        <v>98</v>
      </c>
      <c r="O7" s="39">
        <v>96.46</v>
      </c>
      <c r="P7" s="39">
        <v>93.41</v>
      </c>
      <c r="Q7" s="39">
        <v>0</v>
      </c>
      <c r="R7" s="39">
        <v>6556</v>
      </c>
      <c r="S7" s="39">
        <v>30.38</v>
      </c>
      <c r="T7" s="39">
        <v>215.8</v>
      </c>
      <c r="U7" s="39">
        <v>5900</v>
      </c>
      <c r="V7" s="39">
        <v>10.07</v>
      </c>
      <c r="W7" s="39">
        <v>585.9</v>
      </c>
      <c r="X7" s="39">
        <v>122.22</v>
      </c>
      <c r="Y7" s="39">
        <v>116.48</v>
      </c>
      <c r="Z7" s="39">
        <v>110.43</v>
      </c>
      <c r="AA7" s="39">
        <v>108.48</v>
      </c>
      <c r="AB7" s="39">
        <v>101.96</v>
      </c>
      <c r="AC7" s="39">
        <v>107.95</v>
      </c>
      <c r="AD7" s="39">
        <v>104.47</v>
      </c>
      <c r="AE7" s="39">
        <v>103.81</v>
      </c>
      <c r="AF7" s="39">
        <v>104.35</v>
      </c>
      <c r="AG7" s="39">
        <v>105.34</v>
      </c>
      <c r="AH7" s="39">
        <v>110.27</v>
      </c>
      <c r="AI7" s="39">
        <v>0</v>
      </c>
      <c r="AJ7" s="39">
        <v>0</v>
      </c>
      <c r="AK7" s="39">
        <v>0</v>
      </c>
      <c r="AL7" s="39">
        <v>0</v>
      </c>
      <c r="AM7" s="39">
        <v>0</v>
      </c>
      <c r="AN7" s="39">
        <v>12.44</v>
      </c>
      <c r="AO7" s="39">
        <v>16.399999999999999</v>
      </c>
      <c r="AP7" s="39">
        <v>25.66</v>
      </c>
      <c r="AQ7" s="39">
        <v>21.69</v>
      </c>
      <c r="AR7" s="39">
        <v>24.04</v>
      </c>
      <c r="AS7" s="39">
        <v>1.1499999999999999</v>
      </c>
      <c r="AT7" s="39">
        <v>2875.45</v>
      </c>
      <c r="AU7" s="39">
        <v>1245.6099999999999</v>
      </c>
      <c r="AV7" s="39">
        <v>900.42</v>
      </c>
      <c r="AW7" s="39">
        <v>778.78</v>
      </c>
      <c r="AX7" s="39">
        <v>1219.72</v>
      </c>
      <c r="AY7" s="39">
        <v>371.89</v>
      </c>
      <c r="AZ7" s="39">
        <v>293.23</v>
      </c>
      <c r="BA7" s="39">
        <v>300.14</v>
      </c>
      <c r="BB7" s="39">
        <v>301.04000000000002</v>
      </c>
      <c r="BC7" s="39">
        <v>305.08</v>
      </c>
      <c r="BD7" s="39">
        <v>260.31</v>
      </c>
      <c r="BE7" s="39">
        <v>2.78</v>
      </c>
      <c r="BF7" s="39">
        <v>1.44</v>
      </c>
      <c r="BG7" s="39">
        <v>0</v>
      </c>
      <c r="BH7" s="39">
        <v>0</v>
      </c>
      <c r="BI7" s="39">
        <v>0</v>
      </c>
      <c r="BJ7" s="39">
        <v>483.11</v>
      </c>
      <c r="BK7" s="39">
        <v>542.29999999999995</v>
      </c>
      <c r="BL7" s="39">
        <v>566.65</v>
      </c>
      <c r="BM7" s="39">
        <v>551.62</v>
      </c>
      <c r="BN7" s="39">
        <v>585.59</v>
      </c>
      <c r="BO7" s="39">
        <v>275.67</v>
      </c>
      <c r="BP7" s="39">
        <v>130.71</v>
      </c>
      <c r="BQ7" s="39">
        <v>122</v>
      </c>
      <c r="BR7" s="39">
        <v>112.83</v>
      </c>
      <c r="BS7" s="39">
        <v>111</v>
      </c>
      <c r="BT7" s="39">
        <v>102.06</v>
      </c>
      <c r="BU7" s="39">
        <v>93.28</v>
      </c>
      <c r="BV7" s="39">
        <v>87.51</v>
      </c>
      <c r="BW7" s="39">
        <v>84.77</v>
      </c>
      <c r="BX7" s="39">
        <v>87.11</v>
      </c>
      <c r="BY7" s="39">
        <v>82.78</v>
      </c>
      <c r="BZ7" s="39">
        <v>100.05</v>
      </c>
      <c r="CA7" s="39">
        <v>223.91</v>
      </c>
      <c r="CB7" s="39">
        <v>239.96</v>
      </c>
      <c r="CC7" s="39">
        <v>255.9</v>
      </c>
      <c r="CD7" s="39">
        <v>264.10000000000002</v>
      </c>
      <c r="CE7" s="39">
        <v>289.35000000000002</v>
      </c>
      <c r="CF7" s="39">
        <v>208.29</v>
      </c>
      <c r="CG7" s="39">
        <v>218.42</v>
      </c>
      <c r="CH7" s="39">
        <v>227.27</v>
      </c>
      <c r="CI7" s="39">
        <v>223.98</v>
      </c>
      <c r="CJ7" s="39">
        <v>225.09</v>
      </c>
      <c r="CK7" s="39">
        <v>166.4</v>
      </c>
      <c r="CL7" s="39">
        <v>42.49</v>
      </c>
      <c r="CM7" s="39">
        <v>43.23</v>
      </c>
      <c r="CN7" s="39">
        <v>44.84</v>
      </c>
      <c r="CO7" s="39">
        <v>43.52</v>
      </c>
      <c r="CP7" s="39">
        <v>40.200000000000003</v>
      </c>
      <c r="CQ7" s="39">
        <v>49.32</v>
      </c>
      <c r="CR7" s="39">
        <v>50.24</v>
      </c>
      <c r="CS7" s="39">
        <v>50.29</v>
      </c>
      <c r="CT7" s="39">
        <v>49.64</v>
      </c>
      <c r="CU7" s="39">
        <v>49.38</v>
      </c>
      <c r="CV7" s="39">
        <v>60.69</v>
      </c>
      <c r="CW7" s="39">
        <v>87.43</v>
      </c>
      <c r="CX7" s="39">
        <v>84.82</v>
      </c>
      <c r="CY7" s="39">
        <v>78.760000000000005</v>
      </c>
      <c r="CZ7" s="39">
        <v>82.58</v>
      </c>
      <c r="DA7" s="39">
        <v>82.18</v>
      </c>
      <c r="DB7" s="39">
        <v>79.34</v>
      </c>
      <c r="DC7" s="39">
        <v>78.650000000000006</v>
      </c>
      <c r="DD7" s="39">
        <v>77.73</v>
      </c>
      <c r="DE7" s="39">
        <v>78.09</v>
      </c>
      <c r="DF7" s="39">
        <v>78.010000000000005</v>
      </c>
      <c r="DG7" s="39">
        <v>89.82</v>
      </c>
      <c r="DH7" s="39">
        <v>78.709999999999994</v>
      </c>
      <c r="DI7" s="39">
        <v>80.97</v>
      </c>
      <c r="DJ7" s="39">
        <v>81.06</v>
      </c>
      <c r="DK7" s="39">
        <v>82.3</v>
      </c>
      <c r="DL7" s="39">
        <v>83.97</v>
      </c>
      <c r="DM7" s="39">
        <v>48.3</v>
      </c>
      <c r="DN7" s="39">
        <v>45.14</v>
      </c>
      <c r="DO7" s="39">
        <v>45.85</v>
      </c>
      <c r="DP7" s="39">
        <v>47.31</v>
      </c>
      <c r="DQ7" s="39">
        <v>47.5</v>
      </c>
      <c r="DR7" s="39">
        <v>50.19</v>
      </c>
      <c r="DS7" s="39">
        <v>0</v>
      </c>
      <c r="DT7" s="39">
        <v>0</v>
      </c>
      <c r="DU7" s="39">
        <v>0</v>
      </c>
      <c r="DV7" s="39">
        <v>0</v>
      </c>
      <c r="DW7" s="39">
        <v>0</v>
      </c>
      <c r="DX7" s="39">
        <v>12.43</v>
      </c>
      <c r="DY7" s="39">
        <v>13.58</v>
      </c>
      <c r="DZ7" s="39">
        <v>14.13</v>
      </c>
      <c r="EA7" s="39">
        <v>16.77</v>
      </c>
      <c r="EB7" s="39">
        <v>17.399999999999999</v>
      </c>
      <c r="EC7" s="39">
        <v>20.63</v>
      </c>
      <c r="ED7" s="39">
        <v>0</v>
      </c>
      <c r="EE7" s="39">
        <v>0</v>
      </c>
      <c r="EF7" s="39">
        <v>0</v>
      </c>
      <c r="EG7" s="39">
        <v>0</v>
      </c>
      <c r="EH7" s="39">
        <v>0</v>
      </c>
      <c r="EI7" s="39">
        <v>0.46</v>
      </c>
      <c r="EJ7" s="39">
        <v>0.44</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2022-02-10T07:55:09Z</cp:lastPrinted>
  <dcterms:created xsi:type="dcterms:W3CDTF">2021-12-03T06:56:46Z</dcterms:created>
  <dcterms:modified xsi:type="dcterms:W3CDTF">2022-02-10T08:04:19Z</dcterms:modified>
  <cp:category/>
</cp:coreProperties>
</file>