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erver\プロファイル\watanabe-kyosuke\デスクトップ\公営企業に係る経営分析票の分析等について\"/>
    </mc:Choice>
  </mc:AlternateContent>
  <workbookProtection workbookAlgorithmName="SHA-512" workbookHashValue="Ut/qh7AA8KhxKrlwXeBJbSkt1eZFne8IIEMcuAtflcqJd24tO/alEldCQ9n/aWnNm1ZeB5J7AuCDp6UdoyDyuw==" workbookSaltValue="cDFKaIG65ZHXD8Ti6rbMBg=="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<sst xmlns="http://schemas.openxmlformats.org/spreadsheetml/2006/main" count="233" uniqueCount="119">
  <si>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</si>
  <si>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</si>
  <si>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</si>
  <si>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</si>
  <si>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</si>
  <si>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</si>
  <si>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</si>
  <si>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</si>
  <si>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</si>
  <si>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</si>
  <si>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</si>
  <si>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</si>
  <si>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</si>
  <si>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</si>
  <si>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</si>
  <si>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</si>
  <si>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</si>
  <si>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</si>
  <si>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</si>
  <si>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</si>
  <si>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</si>
  <si>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</si>
  <si>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</si>
  <si>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</si>
  <si>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</si>
  <si>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</si>
  <si>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</si>
  <si>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</si>
  <si>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</si>
  <si>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</si>
  <si>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</si>
  <si>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</si>
  <si>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</si>
  <si>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</si>
  <si>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</si>
  <si>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</si>
  <si>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</si>
  <si>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</si>
  <si>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</si>
  <si>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</si>
  <si>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</si>
  <si>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</si>
  <si>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</si>
  <si>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</si>
  <si>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</si>
  <si>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</si>
  <si>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</si>
  <si>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</si>
  <si>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</si>
  <si>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</si>
  <si>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</si>
  <si>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</si>
  <si>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</si>
  <si>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</si>
  <si>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</si>
  <si>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</si>
  <si>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</si>
  <si>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</si>
  <si>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</si>
  <si>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</si>
  <si>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</si>
  <si>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</si>
  <si>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</si>
  <si>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</si>
  <si>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</si>
  <si>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</si>
  <si>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</si>
  <si>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</si>
  <si>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</si>
  <si>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</si>
  <si>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</si>
  <si>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</si>
  <si>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</si>
  <si>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</si>
  <si>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</si>
  <si>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</si>
  <si>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</si>
  <si>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</si>
  <si>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</si>
  <si>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</si>
  <si>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</si>
  <si>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</si>
  <si>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</si>
  <si>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</si>
  <si>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</si>
  <si>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</si>
  <si>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</si>
  <si>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</si>
  <si>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</si>
  <si>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</si>
  <si>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</si>
  <si>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</si>
  <si>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</si>
  <si>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</si>
  <si>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</si>
  <si>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</si>
  <si>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</si>
  <si>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</si>
  <si>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</si>
  <si>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</si>
  <si>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</si>
  <si>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</si>
  <si>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</si>
  <si>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</si>
  <si>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</si>
  <si>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</si>
  <si>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</si>
  <si>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</si>
  <si>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</si>
  <si>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</si>
  <si>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</si>
  <si>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</si>
  <si>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</si>
  <si>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</si>
  <si>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</si>
  <si>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</si>
  <si>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現状での給水収益の増加は見込めないため、一般会計からの繰入に頼らざるを得ない状況が今後も続くことが予想されるが、水道料金が上水道で全国の10位内に位置する上島町上水道と同等程度の料金を徴収していることから、大幅な改定は難しい状況である。
　令和2年度からの会計制度の見直し（企業会計への移行による透明化）と、過疎化・高齢化による給水件数の減少による水需要の減少などの社会環境の変化に対応した料金体系の見直しについての検討をすすめるなどの経営改善策を講じていく必要がある。</t>
    <phoneticPr fontId="4"/>
  </si>
  <si>
    <t>　経営の健全性について、収益的収支比率は類似団体の平均値と比較して高いが、依然として給水収益は少なく、一般会計からの繰入金に大きく依存している。また、平成２７～２８年度で実施した魚島地区の海水淡水化施設の建設、平成２９～３０年度で実施した高井神地区の膜ろ過施設の建設も完了し、主要水道施設の更新はひとまず完了となり、H30年度がピークだった債務残高の増加も減少傾向へと転ずる見込みである。しかしながら、高齢化・人口減少等により給水収益の大幅増は見込めないことから、起債償還金も繰入金に頼らざるを得ない状況が続くものと思われる。今後は給水管路の更新等への支出にシフトチェンジしていくこととなり、既存施設の延命化、修繕費用の抑制が鍵になってくると予想される。
　通常であれば経営改善に向け料金の見直しを含めて検討しなけらばならないが、過疎・高齢化による人口の減少により収入の増加も見込めず、給水原価に相当する料金を住民に頼ることも難しいため、安易に料金改定もできず、料金改定を実施したとしても大幅な改定は望めない状況である。
　経営の効率性については、給水原価においては類似単体と比較して高くなっているが、地理的要因等、様々な状況を勘案しても改善は難しいと思われる。
　施設利用率については、計画時の給水人口が現在の給水人口を大きく上回っており、現存の施設規模が大きすぎることから、今後もこの状況が継続すると考えられる。
　有収率については、給水規模が小さいため漏水等の影響を受けやすくなっており、多少のばらつきが出ている。</t>
    <rPh sb="454" eb="456">
      <t>ジョウキョウ</t>
    </rPh>
    <rPh sb="462" eb="464">
      <t>ケイエイ</t>
    </rPh>
    <rPh sb="465" eb="468">
      <t>コウリツセイ</t>
    </rPh>
    <rPh sb="474" eb="476">
      <t>キュウスイ</t>
    </rPh>
    <rPh sb="476" eb="478">
      <t>ゲンカ</t>
    </rPh>
    <rPh sb="483" eb="485">
      <t>ルイジ</t>
    </rPh>
    <rPh sb="485" eb="487">
      <t>タンタイ</t>
    </rPh>
    <rPh sb="488" eb="490">
      <t>ヒカク</t>
    </rPh>
    <rPh sb="492" eb="493">
      <t>タカ</t>
    </rPh>
    <rPh sb="501" eb="504">
      <t>チリテキ</t>
    </rPh>
    <rPh sb="504" eb="506">
      <t>ヨウイン</t>
    </rPh>
    <rPh sb="506" eb="507">
      <t>ナド</t>
    </rPh>
    <rPh sb="508" eb="510">
      <t>サマザマ</t>
    </rPh>
    <rPh sb="511" eb="513">
      <t>ジョウキョウ</t>
    </rPh>
    <rPh sb="514" eb="516">
      <t>カンアン</t>
    </rPh>
    <rPh sb="519" eb="521">
      <t>カイゼン</t>
    </rPh>
    <rPh sb="522" eb="523">
      <t>ムズカ</t>
    </rPh>
    <rPh sb="526" eb="527">
      <t>オモ</t>
    </rPh>
    <rPh sb="533" eb="535">
      <t>シセツ</t>
    </rPh>
    <rPh sb="535" eb="537">
      <t>リヨウ</t>
    </rPh>
    <rPh sb="537" eb="538">
      <t>リツ</t>
    </rPh>
    <rPh sb="544" eb="546">
      <t>ケイカク</t>
    </rPh>
    <rPh sb="546" eb="547">
      <t>ジ</t>
    </rPh>
    <rPh sb="548" eb="550">
      <t>キュウスイ</t>
    </rPh>
    <rPh sb="550" eb="552">
      <t>ジンコウ</t>
    </rPh>
    <rPh sb="553" eb="555">
      <t>ゲンザイ</t>
    </rPh>
    <rPh sb="556" eb="558">
      <t>キュウスイ</t>
    </rPh>
    <rPh sb="558" eb="560">
      <t>ジンコウ</t>
    </rPh>
    <rPh sb="561" eb="562">
      <t>オオ</t>
    </rPh>
    <rPh sb="564" eb="566">
      <t>ウワマワ</t>
    </rPh>
    <rPh sb="571" eb="573">
      <t>ゲンゾン</t>
    </rPh>
    <rPh sb="574" eb="576">
      <t>シセツ</t>
    </rPh>
    <rPh sb="576" eb="578">
      <t>キボ</t>
    </rPh>
    <rPh sb="579" eb="580">
      <t>オオ</t>
    </rPh>
    <rPh sb="589" eb="591">
      <t>コンゴ</t>
    </rPh>
    <rPh sb="594" eb="596">
      <t>ジョウキョウ</t>
    </rPh>
    <rPh sb="597" eb="599">
      <t>ケイゾク</t>
    </rPh>
    <rPh sb="602" eb="603">
      <t>カンガ</t>
    </rPh>
    <rPh sb="610" eb="613">
      <t>ユウシュウリツ</t>
    </rPh>
    <rPh sb="619" eb="621">
      <t>キュウスイ</t>
    </rPh>
    <rPh sb="621" eb="623">
      <t>キボ</t>
    </rPh>
    <rPh sb="624" eb="625">
      <t>チイ</t>
    </rPh>
    <rPh sb="629" eb="631">
      <t>ロウスイ</t>
    </rPh>
    <rPh sb="631" eb="632">
      <t>ナド</t>
    </rPh>
    <rPh sb="633" eb="635">
      <t>エイキョウ</t>
    </rPh>
    <rPh sb="636" eb="637">
      <t>ウ</t>
    </rPh>
    <rPh sb="647" eb="649">
      <t>タショウ</t>
    </rPh>
    <rPh sb="655" eb="656">
      <t>デ</t>
    </rPh>
    <phoneticPr fontId="4"/>
  </si>
  <si>
    <t>　今後、管路の更新や施設の延命化を行う必要があるが、過疎・高齢化による人口減少により、給水人口に合わせた施設更新が必要になってくる。</t>
    <rPh sb="1" eb="3">
      <t>コンゴ</t>
    </rPh>
    <rPh sb="4" eb="6">
      <t>カンロ</t>
    </rPh>
    <rPh sb="7" eb="9">
      <t>コウシン</t>
    </rPh>
    <rPh sb="10" eb="12">
      <t>シセツ</t>
    </rPh>
    <rPh sb="13" eb="15">
      <t>エンメイ</t>
    </rPh>
    <rPh sb="15" eb="16">
      <t>カ</t>
    </rPh>
    <rPh sb="17" eb="18">
      <t>オコナ</t>
    </rPh>
    <rPh sb="19" eb="21">
      <t>ヒツヨウ</t>
    </rPh>
    <rPh sb="26" eb="28">
      <t>カソ</t>
    </rPh>
    <rPh sb="29" eb="32">
      <t>コウレイカ</t>
    </rPh>
    <rPh sb="35" eb="37">
      <t>ジンコウ</t>
    </rPh>
    <rPh sb="37" eb="39">
      <t>ゲンショウ</t>
    </rPh>
    <rPh sb="43" eb="45">
      <t>キュウスイ</t>
    </rPh>
    <rPh sb="45" eb="47">
      <t>ジンコウ</t>
    </rPh>
    <rPh sb="48" eb="49">
      <t>ア</t>
    </rPh>
    <rPh sb="52" eb="54">
      <t>シセツ</t>
    </rPh>
    <rPh sb="54" eb="56">
      <t>コウシン</t>
    </rPh>
    <rPh sb="57" eb="5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</si>
</sst>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92A-4493-B711-B95D32782DCF}"/>
            </c:ext>
          </c:extLst>
        </c:ser>
        <c:dLbls>
          <c:showLegendKey val="0"/>
          <c:showVal val="0"/>
          <c:showCatName val="0"/>
          <c:showSerName val="0"/>
          <c:showPercent val="0"/>
          <c:showBubbleSize val="0"/>
        </c:dLbls>
        <c:gapWidth val="150"/>
        <c:axId val="376855144"/>
        <c:axId val="376855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0.56999999999999995</c:v>
                </c:pt>
                <c:pt idx="2">
                  <c:v>0.62</c:v>
                </c:pt>
                <c:pt idx="3">
                  <c:v>0.39</c:v>
                </c:pt>
                <c:pt idx="4">
                  <c:v>0.61</c:v>
                </c:pt>
              </c:numCache>
            </c:numRef>
          </c:val>
          <c:smooth val="0"/>
          <c:extLst xmlns:c16r2="http://schemas.microsoft.com/office/drawing/2015/06/chart">
            <c:ext xmlns:c16="http://schemas.microsoft.com/office/drawing/2014/chart" uri="{C3380CC4-5D6E-409C-BE32-E72D297353CC}">
              <c16:uniqueId val="{00000001-792A-4493-B711-B95D32782DCF}"/>
            </c:ext>
          </c:extLst>
        </c:ser>
        <c:dLbls>
          <c:showLegendKey val="0"/>
          <c:showVal val="0"/>
          <c:showCatName val="0"/>
          <c:showSerName val="0"/>
          <c:showPercent val="0"/>
          <c:showBubbleSize val="0"/>
        </c:dLbls>
        <c:marker val="1"/>
        <c:smooth val="0"/>
        <c:axId val="376855144"/>
        <c:axId val="376855928"/>
      </c:lineChart>
      <c:dateAx>
        <c:axId val="376855144"/>
        <c:scaling>
          <c:orientation val="minMax"/>
        </c:scaling>
        <c:delete val="1"/>
        <c:axPos val="b"/>
        <c:numFmt formatCode="&quot;H&quot;yy" sourceLinked="1"/>
        <c:majorTickMark val="none"/>
        <c:minorTickMark val="none"/>
        <c:tickLblPos val="none"/>
        <c:crossAx val="376855928"/>
        <c:crosses val="autoZero"/>
        <c:auto val="1"/>
        <c:lblOffset val="100"/>
        <c:baseTimeUnit val="years"/>
      </c:dateAx>
      <c:valAx>
        <c:axId val="376855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855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35.869999999999997</c:v>
                </c:pt>
                <c:pt idx="1">
                  <c:v>39.200000000000003</c:v>
                </c:pt>
                <c:pt idx="2">
                  <c:v>33.21</c:v>
                </c:pt>
                <c:pt idx="3">
                  <c:v>31.58</c:v>
                </c:pt>
                <c:pt idx="4">
                  <c:v>28.66</c:v>
                </c:pt>
              </c:numCache>
            </c:numRef>
          </c:val>
          <c:extLst xmlns:c16r2="http://schemas.microsoft.com/office/drawing/2015/06/chart">
            <c:ext xmlns:c16="http://schemas.microsoft.com/office/drawing/2014/chart" uri="{C3380CC4-5D6E-409C-BE32-E72D297353CC}">
              <c16:uniqueId val="{00000000-D43E-442E-BFD0-EC2B3AC7B861}"/>
            </c:ext>
          </c:extLst>
        </c:ser>
        <c:dLbls>
          <c:showLegendKey val="0"/>
          <c:showVal val="0"/>
          <c:showCatName val="0"/>
          <c:showSerName val="0"/>
          <c:showPercent val="0"/>
          <c:showBubbleSize val="0"/>
        </c:dLbls>
        <c:gapWidth val="150"/>
        <c:axId val="377546800"/>
        <c:axId val="377540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47.95</c:v>
                </c:pt>
                <c:pt idx="2">
                  <c:v>48.26</c:v>
                </c:pt>
                <c:pt idx="3">
                  <c:v>48.01</c:v>
                </c:pt>
                <c:pt idx="4">
                  <c:v>49.08</c:v>
                </c:pt>
              </c:numCache>
            </c:numRef>
          </c:val>
          <c:smooth val="0"/>
          <c:extLst xmlns:c16r2="http://schemas.microsoft.com/office/drawing/2015/06/chart">
            <c:ext xmlns:c16="http://schemas.microsoft.com/office/drawing/2014/chart" uri="{C3380CC4-5D6E-409C-BE32-E72D297353CC}">
              <c16:uniqueId val="{00000001-D43E-442E-BFD0-EC2B3AC7B861}"/>
            </c:ext>
          </c:extLst>
        </c:ser>
        <c:dLbls>
          <c:showLegendKey val="0"/>
          <c:showVal val="0"/>
          <c:showCatName val="0"/>
          <c:showSerName val="0"/>
          <c:showPercent val="0"/>
          <c:showBubbleSize val="0"/>
        </c:dLbls>
        <c:marker val="1"/>
        <c:smooth val="0"/>
        <c:axId val="377546800"/>
        <c:axId val="377540136"/>
      </c:lineChart>
      <c:dateAx>
        <c:axId val="377546800"/>
        <c:scaling>
          <c:orientation val="minMax"/>
        </c:scaling>
        <c:delete val="1"/>
        <c:axPos val="b"/>
        <c:numFmt formatCode="&quot;H&quot;yy" sourceLinked="1"/>
        <c:majorTickMark val="none"/>
        <c:minorTickMark val="none"/>
        <c:tickLblPos val="none"/>
        <c:crossAx val="377540136"/>
        <c:crosses val="autoZero"/>
        <c:auto val="1"/>
        <c:lblOffset val="100"/>
        <c:baseTimeUnit val="years"/>
      </c:dateAx>
      <c:valAx>
        <c:axId val="377540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54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80.260000000000005</c:v>
                </c:pt>
                <c:pt idx="1">
                  <c:v>71</c:v>
                </c:pt>
                <c:pt idx="2">
                  <c:v>79.3</c:v>
                </c:pt>
                <c:pt idx="3">
                  <c:v>97.9</c:v>
                </c:pt>
                <c:pt idx="4">
                  <c:v>88.1</c:v>
                </c:pt>
              </c:numCache>
            </c:numRef>
          </c:val>
          <c:extLst xmlns:c16r2="http://schemas.microsoft.com/office/drawing/2015/06/chart">
            <c:ext xmlns:c16="http://schemas.microsoft.com/office/drawing/2014/chart" uri="{C3380CC4-5D6E-409C-BE32-E72D297353CC}">
              <c16:uniqueId val="{00000000-44DD-49FC-B3A1-6EAB7EE9D485}"/>
            </c:ext>
          </c:extLst>
        </c:ser>
        <c:dLbls>
          <c:showLegendKey val="0"/>
          <c:showVal val="0"/>
          <c:showCatName val="0"/>
          <c:showSerName val="0"/>
          <c:showPercent val="0"/>
          <c:showBubbleSize val="0"/>
        </c:dLbls>
        <c:gapWidth val="150"/>
        <c:axId val="377871552"/>
        <c:axId val="377878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74.63</c:v>
                </c:pt>
                <c:pt idx="1">
                  <c:v>74.900000000000006</c:v>
                </c:pt>
                <c:pt idx="2">
                  <c:v>72.72</c:v>
                </c:pt>
                <c:pt idx="3">
                  <c:v>72.75</c:v>
                </c:pt>
                <c:pt idx="4">
                  <c:v>71.27</c:v>
                </c:pt>
              </c:numCache>
            </c:numRef>
          </c:val>
          <c:smooth val="0"/>
          <c:extLst xmlns:c16r2="http://schemas.microsoft.com/office/drawing/2015/06/chart">
            <c:ext xmlns:c16="http://schemas.microsoft.com/office/drawing/2014/chart" uri="{C3380CC4-5D6E-409C-BE32-E72D297353CC}">
              <c16:uniqueId val="{00000001-44DD-49FC-B3A1-6EAB7EE9D485}"/>
            </c:ext>
          </c:extLst>
        </c:ser>
        <c:dLbls>
          <c:showLegendKey val="0"/>
          <c:showVal val="0"/>
          <c:showCatName val="0"/>
          <c:showSerName val="0"/>
          <c:showPercent val="0"/>
          <c:showBubbleSize val="0"/>
        </c:dLbls>
        <c:marker val="1"/>
        <c:smooth val="0"/>
        <c:axId val="377871552"/>
        <c:axId val="377878608"/>
      </c:lineChart>
      <c:dateAx>
        <c:axId val="377871552"/>
        <c:scaling>
          <c:orientation val="minMax"/>
        </c:scaling>
        <c:delete val="1"/>
        <c:axPos val="b"/>
        <c:numFmt formatCode="&quot;H&quot;yy" sourceLinked="1"/>
        <c:majorTickMark val="none"/>
        <c:minorTickMark val="none"/>
        <c:tickLblPos val="none"/>
        <c:crossAx val="377878608"/>
        <c:crosses val="autoZero"/>
        <c:auto val="1"/>
        <c:lblOffset val="100"/>
        <c:baseTimeUnit val="years"/>
      </c:dateAx>
      <c:valAx>
        <c:axId val="37787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87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105.56</c:v>
                </c:pt>
                <c:pt idx="1">
                  <c:v>118.16</c:v>
                </c:pt>
                <c:pt idx="2">
                  <c:v>108.22</c:v>
                </c:pt>
                <c:pt idx="3">
                  <c:v>97.34</c:v>
                </c:pt>
                <c:pt idx="4">
                  <c:v>86.69</c:v>
                </c:pt>
              </c:numCache>
            </c:numRef>
          </c:val>
          <c:extLst xmlns:c16r2="http://schemas.microsoft.com/office/drawing/2015/06/chart">
            <c:ext xmlns:c16="http://schemas.microsoft.com/office/drawing/2014/chart" uri="{C3380CC4-5D6E-409C-BE32-E72D297353CC}">
              <c16:uniqueId val="{00000000-1D16-42B1-9684-D850FAD204D1}"/>
            </c:ext>
          </c:extLst>
        </c:ser>
        <c:dLbls>
          <c:showLegendKey val="0"/>
          <c:showVal val="0"/>
          <c:showCatName val="0"/>
          <c:showSerName val="0"/>
          <c:showPercent val="0"/>
          <c:showBubbleSize val="0"/>
        </c:dLbls>
        <c:gapWidth val="150"/>
        <c:axId val="376860240"/>
        <c:axId val="376859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72.11</c:v>
                </c:pt>
                <c:pt idx="1">
                  <c:v>74.05</c:v>
                </c:pt>
                <c:pt idx="2">
                  <c:v>73.25</c:v>
                </c:pt>
                <c:pt idx="3">
                  <c:v>75.06</c:v>
                </c:pt>
                <c:pt idx="4">
                  <c:v>73.22</c:v>
                </c:pt>
              </c:numCache>
            </c:numRef>
          </c:val>
          <c:smooth val="0"/>
          <c:extLst xmlns:c16r2="http://schemas.microsoft.com/office/drawing/2015/06/chart">
            <c:ext xmlns:c16="http://schemas.microsoft.com/office/drawing/2014/chart" uri="{C3380CC4-5D6E-409C-BE32-E72D297353CC}">
              <c16:uniqueId val="{00000001-1D16-42B1-9684-D850FAD204D1}"/>
            </c:ext>
          </c:extLst>
        </c:ser>
        <c:dLbls>
          <c:showLegendKey val="0"/>
          <c:showVal val="0"/>
          <c:showCatName val="0"/>
          <c:showSerName val="0"/>
          <c:showPercent val="0"/>
          <c:showBubbleSize val="0"/>
        </c:dLbls>
        <c:marker val="1"/>
        <c:smooth val="0"/>
        <c:axId val="376860240"/>
        <c:axId val="376859064"/>
      </c:lineChart>
      <c:dateAx>
        <c:axId val="376860240"/>
        <c:scaling>
          <c:orientation val="minMax"/>
        </c:scaling>
        <c:delete val="1"/>
        <c:axPos val="b"/>
        <c:numFmt formatCode="&quot;H&quot;yy" sourceLinked="1"/>
        <c:majorTickMark val="none"/>
        <c:minorTickMark val="none"/>
        <c:tickLblPos val="none"/>
        <c:crossAx val="376859064"/>
        <c:crosses val="autoZero"/>
        <c:auto val="1"/>
        <c:lblOffset val="100"/>
        <c:baseTimeUnit val="years"/>
      </c:dateAx>
      <c:valAx>
        <c:axId val="376859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86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FD0-4A94-95C5-865459FB8600}"/>
            </c:ext>
          </c:extLst>
        </c:ser>
        <c:dLbls>
          <c:showLegendKey val="0"/>
          <c:showVal val="0"/>
          <c:showCatName val="0"/>
          <c:showSerName val="0"/>
          <c:showPercent val="0"/>
          <c:showBubbleSize val="0"/>
        </c:dLbls>
        <c:gapWidth val="150"/>
        <c:axId val="376857888"/>
        <c:axId val="37685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FD0-4A94-95C5-865459FB8600}"/>
            </c:ext>
          </c:extLst>
        </c:ser>
        <c:dLbls>
          <c:showLegendKey val="0"/>
          <c:showVal val="0"/>
          <c:showCatName val="0"/>
          <c:showSerName val="0"/>
          <c:showPercent val="0"/>
          <c:showBubbleSize val="0"/>
        </c:dLbls>
        <c:marker val="1"/>
        <c:smooth val="0"/>
        <c:axId val="376857888"/>
        <c:axId val="376853184"/>
      </c:lineChart>
      <c:dateAx>
        <c:axId val="376857888"/>
        <c:scaling>
          <c:orientation val="minMax"/>
        </c:scaling>
        <c:delete val="1"/>
        <c:axPos val="b"/>
        <c:numFmt formatCode="&quot;H&quot;yy" sourceLinked="1"/>
        <c:majorTickMark val="none"/>
        <c:minorTickMark val="none"/>
        <c:tickLblPos val="none"/>
        <c:crossAx val="376853184"/>
        <c:crosses val="autoZero"/>
        <c:auto val="1"/>
        <c:lblOffset val="100"/>
        <c:baseTimeUnit val="years"/>
      </c:dateAx>
      <c:valAx>
        <c:axId val="37685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85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DD6-46C2-9034-90824C6A7F3F}"/>
            </c:ext>
          </c:extLst>
        </c:ser>
        <c:dLbls>
          <c:showLegendKey val="0"/>
          <c:showVal val="0"/>
          <c:showCatName val="0"/>
          <c:showSerName val="0"/>
          <c:showPercent val="0"/>
          <c:showBubbleSize val="0"/>
        </c:dLbls>
        <c:gapWidth val="150"/>
        <c:axId val="376854360"/>
        <c:axId val="376857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DD6-46C2-9034-90824C6A7F3F}"/>
            </c:ext>
          </c:extLst>
        </c:ser>
        <c:dLbls>
          <c:showLegendKey val="0"/>
          <c:showVal val="0"/>
          <c:showCatName val="0"/>
          <c:showSerName val="0"/>
          <c:showPercent val="0"/>
          <c:showBubbleSize val="0"/>
        </c:dLbls>
        <c:marker val="1"/>
        <c:smooth val="0"/>
        <c:axId val="376854360"/>
        <c:axId val="376857496"/>
      </c:lineChart>
      <c:dateAx>
        <c:axId val="376854360"/>
        <c:scaling>
          <c:orientation val="minMax"/>
        </c:scaling>
        <c:delete val="1"/>
        <c:axPos val="b"/>
        <c:numFmt formatCode="&quot;H&quot;yy" sourceLinked="1"/>
        <c:majorTickMark val="none"/>
        <c:minorTickMark val="none"/>
        <c:tickLblPos val="none"/>
        <c:crossAx val="376857496"/>
        <c:crosses val="autoZero"/>
        <c:auto val="1"/>
        <c:lblOffset val="100"/>
        <c:baseTimeUnit val="years"/>
      </c:dateAx>
      <c:valAx>
        <c:axId val="376857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854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3C3-4D10-8B2A-CA651F602359}"/>
            </c:ext>
          </c:extLst>
        </c:ser>
        <c:dLbls>
          <c:showLegendKey val="0"/>
          <c:showVal val="0"/>
          <c:showCatName val="0"/>
          <c:showSerName val="0"/>
          <c:showPercent val="0"/>
          <c:showBubbleSize val="0"/>
        </c:dLbls>
        <c:gapWidth val="150"/>
        <c:axId val="376854752"/>
        <c:axId val="37685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3C3-4D10-8B2A-CA651F602359}"/>
            </c:ext>
          </c:extLst>
        </c:ser>
        <c:dLbls>
          <c:showLegendKey val="0"/>
          <c:showVal val="0"/>
          <c:showCatName val="0"/>
          <c:showSerName val="0"/>
          <c:showPercent val="0"/>
          <c:showBubbleSize val="0"/>
        </c:dLbls>
        <c:marker val="1"/>
        <c:smooth val="0"/>
        <c:axId val="376854752"/>
        <c:axId val="376855536"/>
      </c:lineChart>
      <c:dateAx>
        <c:axId val="376854752"/>
        <c:scaling>
          <c:orientation val="minMax"/>
        </c:scaling>
        <c:delete val="1"/>
        <c:axPos val="b"/>
        <c:numFmt formatCode="&quot;H&quot;yy" sourceLinked="1"/>
        <c:majorTickMark val="none"/>
        <c:minorTickMark val="none"/>
        <c:tickLblPos val="none"/>
        <c:crossAx val="376855536"/>
        <c:crosses val="autoZero"/>
        <c:auto val="1"/>
        <c:lblOffset val="100"/>
        <c:baseTimeUnit val="years"/>
      </c:dateAx>
      <c:valAx>
        <c:axId val="37685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85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52C-4421-978F-8AFB341AE4FD}"/>
            </c:ext>
          </c:extLst>
        </c:ser>
        <c:dLbls>
          <c:showLegendKey val="0"/>
          <c:showVal val="0"/>
          <c:showCatName val="0"/>
          <c:showSerName val="0"/>
          <c:showPercent val="0"/>
          <c:showBubbleSize val="0"/>
        </c:dLbls>
        <c:gapWidth val="150"/>
        <c:axId val="377542096"/>
        <c:axId val="377540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52C-4421-978F-8AFB341AE4FD}"/>
            </c:ext>
          </c:extLst>
        </c:ser>
        <c:dLbls>
          <c:showLegendKey val="0"/>
          <c:showVal val="0"/>
          <c:showCatName val="0"/>
          <c:showSerName val="0"/>
          <c:showPercent val="0"/>
          <c:showBubbleSize val="0"/>
        </c:dLbls>
        <c:marker val="1"/>
        <c:smooth val="0"/>
        <c:axId val="377542096"/>
        <c:axId val="377540920"/>
      </c:lineChart>
      <c:dateAx>
        <c:axId val="377542096"/>
        <c:scaling>
          <c:orientation val="minMax"/>
        </c:scaling>
        <c:delete val="1"/>
        <c:axPos val="b"/>
        <c:numFmt formatCode="&quot;H&quot;yy" sourceLinked="1"/>
        <c:majorTickMark val="none"/>
        <c:minorTickMark val="none"/>
        <c:tickLblPos val="none"/>
        <c:crossAx val="377540920"/>
        <c:crosses val="autoZero"/>
        <c:auto val="1"/>
        <c:lblOffset val="100"/>
        <c:baseTimeUnit val="years"/>
      </c:dateAx>
      <c:valAx>
        <c:axId val="377540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54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5613.9</c:v>
                </c:pt>
                <c:pt idx="1">
                  <c:v>7046.55</c:v>
                </c:pt>
                <c:pt idx="2">
                  <c:v>8847.31</c:v>
                </c:pt>
                <c:pt idx="3">
                  <c:v>8228.39</c:v>
                </c:pt>
                <c:pt idx="4">
                  <c:v>7308.19</c:v>
                </c:pt>
              </c:numCache>
            </c:numRef>
          </c:val>
          <c:extLst xmlns:c16r2="http://schemas.microsoft.com/office/drawing/2015/06/chart">
            <c:ext xmlns:c16="http://schemas.microsoft.com/office/drawing/2014/chart" uri="{C3380CC4-5D6E-409C-BE32-E72D297353CC}">
              <c16:uniqueId val="{00000000-CE99-4EB6-ABE1-ADDD29C850EF}"/>
            </c:ext>
          </c:extLst>
        </c:ser>
        <c:dLbls>
          <c:showLegendKey val="0"/>
          <c:showVal val="0"/>
          <c:showCatName val="0"/>
          <c:showSerName val="0"/>
          <c:showPercent val="0"/>
          <c:showBubbleSize val="0"/>
        </c:dLbls>
        <c:gapWidth val="150"/>
        <c:axId val="377542488"/>
        <c:axId val="377541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1595.62</c:v>
                </c:pt>
                <c:pt idx="1">
                  <c:v>1302.33</c:v>
                </c:pt>
                <c:pt idx="2">
                  <c:v>1274.21</c:v>
                </c:pt>
                <c:pt idx="3">
                  <c:v>1183.92</c:v>
                </c:pt>
                <c:pt idx="4">
                  <c:v>1128.72</c:v>
                </c:pt>
              </c:numCache>
            </c:numRef>
          </c:val>
          <c:smooth val="0"/>
          <c:extLst xmlns:c16r2="http://schemas.microsoft.com/office/drawing/2015/06/chart">
            <c:ext xmlns:c16="http://schemas.microsoft.com/office/drawing/2014/chart" uri="{C3380CC4-5D6E-409C-BE32-E72D297353CC}">
              <c16:uniqueId val="{00000001-CE99-4EB6-ABE1-ADDD29C850EF}"/>
            </c:ext>
          </c:extLst>
        </c:ser>
        <c:dLbls>
          <c:showLegendKey val="0"/>
          <c:showVal val="0"/>
          <c:showCatName val="0"/>
          <c:showSerName val="0"/>
          <c:showPercent val="0"/>
          <c:showBubbleSize val="0"/>
        </c:dLbls>
        <c:marker val="1"/>
        <c:smooth val="0"/>
        <c:axId val="377542488"/>
        <c:axId val="377541312"/>
      </c:lineChart>
      <c:dateAx>
        <c:axId val="377542488"/>
        <c:scaling>
          <c:orientation val="minMax"/>
        </c:scaling>
        <c:delete val="1"/>
        <c:axPos val="b"/>
        <c:numFmt formatCode="&quot;H&quot;yy" sourceLinked="1"/>
        <c:majorTickMark val="none"/>
        <c:minorTickMark val="none"/>
        <c:tickLblPos val="none"/>
        <c:crossAx val="377541312"/>
        <c:crosses val="autoZero"/>
        <c:auto val="1"/>
        <c:lblOffset val="100"/>
        <c:baseTimeUnit val="years"/>
      </c:dateAx>
      <c:valAx>
        <c:axId val="37754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542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20.43</c:v>
                </c:pt>
                <c:pt idx="1">
                  <c:v>22.87</c:v>
                </c:pt>
                <c:pt idx="2">
                  <c:v>13.98</c:v>
                </c:pt>
                <c:pt idx="3">
                  <c:v>8.9700000000000006</c:v>
                </c:pt>
                <c:pt idx="4">
                  <c:v>8.32</c:v>
                </c:pt>
              </c:numCache>
            </c:numRef>
          </c:val>
          <c:extLst xmlns:c16r2="http://schemas.microsoft.com/office/drawing/2015/06/chart">
            <c:ext xmlns:c16="http://schemas.microsoft.com/office/drawing/2014/chart" uri="{C3380CC4-5D6E-409C-BE32-E72D297353CC}">
              <c16:uniqueId val="{00000000-D10D-4671-9D4A-FC78ACA7F124}"/>
            </c:ext>
          </c:extLst>
        </c:ser>
        <c:dLbls>
          <c:showLegendKey val="0"/>
          <c:showVal val="0"/>
          <c:showCatName val="0"/>
          <c:showSerName val="0"/>
          <c:showPercent val="0"/>
          <c:showBubbleSize val="0"/>
        </c:dLbls>
        <c:gapWidth val="150"/>
        <c:axId val="377543272"/>
        <c:axId val="37754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37.92</c:v>
                </c:pt>
                <c:pt idx="1">
                  <c:v>40.89</c:v>
                </c:pt>
                <c:pt idx="2">
                  <c:v>41.25</c:v>
                </c:pt>
                <c:pt idx="3">
                  <c:v>42.5</c:v>
                </c:pt>
                <c:pt idx="4">
                  <c:v>41.84</c:v>
                </c:pt>
              </c:numCache>
            </c:numRef>
          </c:val>
          <c:smooth val="0"/>
          <c:extLst xmlns:c16r2="http://schemas.microsoft.com/office/drawing/2015/06/chart">
            <c:ext xmlns:c16="http://schemas.microsoft.com/office/drawing/2014/chart" uri="{C3380CC4-5D6E-409C-BE32-E72D297353CC}">
              <c16:uniqueId val="{00000001-D10D-4671-9D4A-FC78ACA7F124}"/>
            </c:ext>
          </c:extLst>
        </c:ser>
        <c:dLbls>
          <c:showLegendKey val="0"/>
          <c:showVal val="0"/>
          <c:showCatName val="0"/>
          <c:showSerName val="0"/>
          <c:showPercent val="0"/>
          <c:showBubbleSize val="0"/>
        </c:dLbls>
        <c:marker val="1"/>
        <c:smooth val="0"/>
        <c:axId val="377543272"/>
        <c:axId val="377543664"/>
      </c:lineChart>
      <c:dateAx>
        <c:axId val="377543272"/>
        <c:scaling>
          <c:orientation val="minMax"/>
        </c:scaling>
        <c:delete val="1"/>
        <c:axPos val="b"/>
        <c:numFmt formatCode="&quot;H&quot;yy" sourceLinked="1"/>
        <c:majorTickMark val="none"/>
        <c:minorTickMark val="none"/>
        <c:tickLblPos val="none"/>
        <c:crossAx val="377543664"/>
        <c:crosses val="autoZero"/>
        <c:auto val="1"/>
        <c:lblOffset val="100"/>
        <c:baseTimeUnit val="years"/>
      </c:dateAx>
      <c:valAx>
        <c:axId val="37754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543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1555.83</c:v>
                </c:pt>
                <c:pt idx="1">
                  <c:v>1390.38</c:v>
                </c:pt>
                <c:pt idx="2">
                  <c:v>2082.27</c:v>
                </c:pt>
                <c:pt idx="3">
                  <c:v>2774.95</c:v>
                </c:pt>
                <c:pt idx="4">
                  <c:v>3785.61</c:v>
                </c:pt>
              </c:numCache>
            </c:numRef>
          </c:val>
          <c:extLst xmlns:c16r2="http://schemas.microsoft.com/office/drawing/2015/06/chart">
            <c:ext xmlns:c16="http://schemas.microsoft.com/office/drawing/2014/chart" uri="{C3380CC4-5D6E-409C-BE32-E72D297353CC}">
              <c16:uniqueId val="{00000000-60F0-4757-BEBC-7527FA0269D5}"/>
            </c:ext>
          </c:extLst>
        </c:ser>
        <c:dLbls>
          <c:showLegendKey val="0"/>
          <c:showVal val="0"/>
          <c:showCatName val="0"/>
          <c:showSerName val="0"/>
          <c:showPercent val="0"/>
          <c:showBubbleSize val="0"/>
        </c:dLbls>
        <c:gapWidth val="150"/>
        <c:axId val="377545624"/>
        <c:axId val="377547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423.18</c:v>
                </c:pt>
                <c:pt idx="1">
                  <c:v>383.2</c:v>
                </c:pt>
                <c:pt idx="2">
                  <c:v>383.25</c:v>
                </c:pt>
                <c:pt idx="3">
                  <c:v>377.72</c:v>
                </c:pt>
                <c:pt idx="4">
                  <c:v>390.47</c:v>
                </c:pt>
              </c:numCache>
            </c:numRef>
          </c:val>
          <c:smooth val="0"/>
          <c:extLst xmlns:c16r2="http://schemas.microsoft.com/office/drawing/2015/06/chart">
            <c:ext xmlns:c16="http://schemas.microsoft.com/office/drawing/2014/chart" uri="{C3380CC4-5D6E-409C-BE32-E72D297353CC}">
              <c16:uniqueId val="{00000001-60F0-4757-BEBC-7527FA0269D5}"/>
            </c:ext>
          </c:extLst>
        </c:ser>
        <c:dLbls>
          <c:showLegendKey val="0"/>
          <c:showVal val="0"/>
          <c:showCatName val="0"/>
          <c:showSerName val="0"/>
          <c:showPercent val="0"/>
          <c:showBubbleSize val="0"/>
        </c:dLbls>
        <c:marker val="1"/>
        <c:smooth val="0"/>
        <c:axId val="377545624"/>
        <c:axId val="377547584"/>
      </c:lineChart>
      <c:dateAx>
        <c:axId val="377545624"/>
        <c:scaling>
          <c:orientation val="minMax"/>
        </c:scaling>
        <c:delete val="1"/>
        <c:axPos val="b"/>
        <c:numFmt formatCode="&quot;H&quot;yy" sourceLinked="1"/>
        <c:majorTickMark val="none"/>
        <c:minorTickMark val="none"/>
        <c:tickLblPos val="none"/>
        <c:crossAx val="377547584"/>
        <c:crosses val="autoZero"/>
        <c:auto val="1"/>
        <c:lblOffset val="100"/>
        <c:baseTimeUnit val="years"/>
      </c:dateAx>
      <c:valAx>
        <c:axId val="37754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545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愛媛県　上島町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6556</v>
      </c>
      <c r="AM8" s="51"/>
      <c r="AN8" s="51"/>
      <c r="AO8" s="51"/>
      <c r="AP8" s="51"/>
      <c r="AQ8" s="51"/>
      <c r="AR8" s="51"/>
      <c r="AS8" s="51"/>
      <c r="AT8" s="47">
        <f>データ!$S$6</f>
        <v>30.38</v>
      </c>
      <c r="AU8" s="47"/>
      <c r="AV8" s="47"/>
      <c r="AW8" s="47"/>
      <c r="AX8" s="47"/>
      <c r="AY8" s="47"/>
      <c r="AZ8" s="47"/>
      <c r="BA8" s="47"/>
      <c r="BB8" s="47">
        <f>データ!$T$6</f>
        <v>215.8</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100</v>
      </c>
      <c r="Q10" s="47"/>
      <c r="R10" s="47"/>
      <c r="S10" s="47"/>
      <c r="T10" s="47"/>
      <c r="U10" s="47"/>
      <c r="V10" s="47"/>
      <c r="W10" s="51">
        <f>データ!$Q$6</f>
        <v>6084</v>
      </c>
      <c r="X10" s="51"/>
      <c r="Y10" s="51"/>
      <c r="Z10" s="51"/>
      <c r="AA10" s="51"/>
      <c r="AB10" s="51"/>
      <c r="AC10" s="51"/>
      <c r="AD10" s="2"/>
      <c r="AE10" s="2"/>
      <c r="AF10" s="2"/>
      <c r="AG10" s="2"/>
      <c r="AH10" s="2"/>
      <c r="AI10" s="2"/>
      <c r="AJ10" s="2"/>
      <c r="AK10" s="2"/>
      <c r="AL10" s="51">
        <f>データ!$U$6</f>
        <v>136</v>
      </c>
      <c r="AM10" s="51"/>
      <c r="AN10" s="51"/>
      <c r="AO10" s="51"/>
      <c r="AP10" s="51"/>
      <c r="AQ10" s="51"/>
      <c r="AR10" s="51"/>
      <c r="AS10" s="51"/>
      <c r="AT10" s="47">
        <f>データ!$V$6</f>
        <v>2.35</v>
      </c>
      <c r="AU10" s="47"/>
      <c r="AV10" s="47"/>
      <c r="AW10" s="47"/>
      <c r="AX10" s="47"/>
      <c r="AY10" s="47"/>
      <c r="AZ10" s="47"/>
      <c r="BA10" s="47"/>
      <c r="BB10" s="47">
        <f>データ!$W$6</f>
        <v>57.87</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117</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118</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116</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0SG4L5PfeQA5LJq/1B8BzNCxp5ekhR9Yp6NPED4hS6pjpFoLv4LDaoZ6kKMCYl8lF0hEciRMsn7w24VTfI4FNg==" saltValue="o+Rz3RPvnVU0d+Fi4+3v8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83" t="s">
        <v>52</v>
      </c>
      <c r="I3" s="84"/>
      <c r="J3" s="84"/>
      <c r="K3" s="84"/>
      <c r="L3" s="84"/>
      <c r="M3" s="84"/>
      <c r="N3" s="84"/>
      <c r="O3" s="84"/>
      <c r="P3" s="84"/>
      <c r="Q3" s="84"/>
      <c r="R3" s="84"/>
      <c r="S3" s="84"/>
      <c r="T3" s="84"/>
      <c r="U3" s="84"/>
      <c r="V3" s="84"/>
      <c r="W3" s="85"/>
      <c r="X3" s="89" t="s">
        <v>53</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54</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29" t="s">
        <v>55</v>
      </c>
      <c r="B4" s="31"/>
      <c r="C4" s="31"/>
      <c r="D4" s="31"/>
      <c r="E4" s="31"/>
      <c r="F4" s="31"/>
      <c r="G4" s="31"/>
      <c r="H4" s="86"/>
      <c r="I4" s="87"/>
      <c r="J4" s="87"/>
      <c r="K4" s="87"/>
      <c r="L4" s="87"/>
      <c r="M4" s="87"/>
      <c r="N4" s="87"/>
      <c r="O4" s="87"/>
      <c r="P4" s="87"/>
      <c r="Q4" s="87"/>
      <c r="R4" s="87"/>
      <c r="S4" s="87"/>
      <c r="T4" s="87"/>
      <c r="U4" s="87"/>
      <c r="V4" s="87"/>
      <c r="W4" s="88"/>
      <c r="X4" s="82" t="s">
        <v>56</v>
      </c>
      <c r="Y4" s="82"/>
      <c r="Z4" s="82"/>
      <c r="AA4" s="82"/>
      <c r="AB4" s="82"/>
      <c r="AC4" s="82"/>
      <c r="AD4" s="82"/>
      <c r="AE4" s="82"/>
      <c r="AF4" s="82"/>
      <c r="AG4" s="82"/>
      <c r="AH4" s="82"/>
      <c r="AI4" s="82" t="s">
        <v>57</v>
      </c>
      <c r="AJ4" s="82"/>
      <c r="AK4" s="82"/>
      <c r="AL4" s="82"/>
      <c r="AM4" s="82"/>
      <c r="AN4" s="82"/>
      <c r="AO4" s="82"/>
      <c r="AP4" s="82"/>
      <c r="AQ4" s="82"/>
      <c r="AR4" s="82"/>
      <c r="AS4" s="82"/>
      <c r="AT4" s="82" t="s">
        <v>58</v>
      </c>
      <c r="AU4" s="82"/>
      <c r="AV4" s="82"/>
      <c r="AW4" s="82"/>
      <c r="AX4" s="82"/>
      <c r="AY4" s="82"/>
      <c r="AZ4" s="82"/>
      <c r="BA4" s="82"/>
      <c r="BB4" s="82"/>
      <c r="BC4" s="82"/>
      <c r="BD4" s="82"/>
      <c r="BE4" s="82" t="s">
        <v>59</v>
      </c>
      <c r="BF4" s="82"/>
      <c r="BG4" s="82"/>
      <c r="BH4" s="82"/>
      <c r="BI4" s="82"/>
      <c r="BJ4" s="82"/>
      <c r="BK4" s="82"/>
      <c r="BL4" s="82"/>
      <c r="BM4" s="82"/>
      <c r="BN4" s="82"/>
      <c r="BO4" s="82"/>
      <c r="BP4" s="82" t="s">
        <v>60</v>
      </c>
      <c r="BQ4" s="82"/>
      <c r="BR4" s="82"/>
      <c r="BS4" s="82"/>
      <c r="BT4" s="82"/>
      <c r="BU4" s="82"/>
      <c r="BV4" s="82"/>
      <c r="BW4" s="82"/>
      <c r="BX4" s="82"/>
      <c r="BY4" s="82"/>
      <c r="BZ4" s="82"/>
      <c r="CA4" s="82" t="s">
        <v>61</v>
      </c>
      <c r="CB4" s="82"/>
      <c r="CC4" s="82"/>
      <c r="CD4" s="82"/>
      <c r="CE4" s="82"/>
      <c r="CF4" s="82"/>
      <c r="CG4" s="82"/>
      <c r="CH4" s="82"/>
      <c r="CI4" s="82"/>
      <c r="CJ4" s="82"/>
      <c r="CK4" s="82"/>
      <c r="CL4" s="82" t="s">
        <v>62</v>
      </c>
      <c r="CM4" s="82"/>
      <c r="CN4" s="82"/>
      <c r="CO4" s="82"/>
      <c r="CP4" s="82"/>
      <c r="CQ4" s="82"/>
      <c r="CR4" s="82"/>
      <c r="CS4" s="82"/>
      <c r="CT4" s="82"/>
      <c r="CU4" s="82"/>
      <c r="CV4" s="82"/>
      <c r="CW4" s="82" t="s">
        <v>63</v>
      </c>
      <c r="CX4" s="82"/>
      <c r="CY4" s="82"/>
      <c r="CZ4" s="82"/>
      <c r="DA4" s="82"/>
      <c r="DB4" s="82"/>
      <c r="DC4" s="82"/>
      <c r="DD4" s="82"/>
      <c r="DE4" s="82"/>
      <c r="DF4" s="82"/>
      <c r="DG4" s="82"/>
      <c r="DH4" s="82" t="s">
        <v>64</v>
      </c>
      <c r="DI4" s="82"/>
      <c r="DJ4" s="82"/>
      <c r="DK4" s="82"/>
      <c r="DL4" s="82"/>
      <c r="DM4" s="82"/>
      <c r="DN4" s="82"/>
      <c r="DO4" s="82"/>
      <c r="DP4" s="82"/>
      <c r="DQ4" s="82"/>
      <c r="DR4" s="82"/>
      <c r="DS4" s="82" t="s">
        <v>65</v>
      </c>
      <c r="DT4" s="82"/>
      <c r="DU4" s="82"/>
      <c r="DV4" s="82"/>
      <c r="DW4" s="82"/>
      <c r="DX4" s="82"/>
      <c r="DY4" s="82"/>
      <c r="DZ4" s="82"/>
      <c r="EA4" s="82"/>
      <c r="EB4" s="82"/>
      <c r="EC4" s="82"/>
      <c r="ED4" s="82" t="s">
        <v>66</v>
      </c>
      <c r="EE4" s="82"/>
      <c r="EF4" s="82"/>
      <c r="EG4" s="82"/>
      <c r="EH4" s="82"/>
      <c r="EI4" s="82"/>
      <c r="EJ4" s="82"/>
      <c r="EK4" s="82"/>
      <c r="EL4" s="82"/>
      <c r="EM4" s="82"/>
      <c r="EN4" s="82"/>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383562</v>
      </c>
      <c r="D6" s="34">
        <f t="shared" si="3"/>
        <v>47</v>
      </c>
      <c r="E6" s="34">
        <f t="shared" si="3"/>
        <v>1</v>
      </c>
      <c r="F6" s="34">
        <f t="shared" si="3"/>
        <v>0</v>
      </c>
      <c r="G6" s="34">
        <f t="shared" si="3"/>
        <v>0</v>
      </c>
      <c r="H6" s="34" t="str">
        <f t="shared" si="3"/>
        <v>愛媛県　上島町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100</v>
      </c>
      <c r="Q6" s="35">
        <f t="shared" si="3"/>
        <v>6084</v>
      </c>
      <c r="R6" s="35">
        <f t="shared" si="3"/>
        <v>6556</v>
      </c>
      <c r="S6" s="35">
        <f t="shared" si="3"/>
        <v>30.38</v>
      </c>
      <c r="T6" s="35">
        <f t="shared" si="3"/>
        <v>215.8</v>
      </c>
      <c r="U6" s="35">
        <f t="shared" si="3"/>
        <v>136</v>
      </c>
      <c r="V6" s="35">
        <f t="shared" si="3"/>
        <v>2.35</v>
      </c>
      <c r="W6" s="35">
        <f t="shared" si="3"/>
        <v>57.87</v>
      </c>
      <c r="X6" s="36">
        <f>IF(X7="",NA(),X7)</f>
        <v>105.56</v>
      </c>
      <c r="Y6" s="36">
        <f t="shared" ref="Y6:AG6" si="4">IF(Y7="",NA(),Y7)</f>
        <v>118.16</v>
      </c>
      <c r="Z6" s="36">
        <f t="shared" si="4"/>
        <v>108.22</v>
      </c>
      <c r="AA6" s="36">
        <f t="shared" si="4"/>
        <v>97.34</v>
      </c>
      <c r="AB6" s="36">
        <f t="shared" si="4"/>
        <v>86.69</v>
      </c>
      <c r="AC6" s="36">
        <f t="shared" si="4"/>
        <v>72.11</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5613.9</v>
      </c>
      <c r="BF6" s="36">
        <f t="shared" ref="BF6:BN6" si="7">IF(BF7="",NA(),BF7)</f>
        <v>7046.55</v>
      </c>
      <c r="BG6" s="36">
        <f t="shared" si="7"/>
        <v>8847.31</v>
      </c>
      <c r="BH6" s="36">
        <f t="shared" si="7"/>
        <v>8228.39</v>
      </c>
      <c r="BI6" s="36">
        <f t="shared" si="7"/>
        <v>7308.19</v>
      </c>
      <c r="BJ6" s="36">
        <f t="shared" si="7"/>
        <v>1595.62</v>
      </c>
      <c r="BK6" s="36">
        <f t="shared" si="7"/>
        <v>1302.33</v>
      </c>
      <c r="BL6" s="36">
        <f t="shared" si="7"/>
        <v>1274.21</v>
      </c>
      <c r="BM6" s="36">
        <f t="shared" si="7"/>
        <v>1183.92</v>
      </c>
      <c r="BN6" s="36">
        <f t="shared" si="7"/>
        <v>1128.72</v>
      </c>
      <c r="BO6" s="35" t="str">
        <f>IF(BO7="","",IF(BO7="-","【-】","【"&amp;SUBSTITUTE(TEXT(BO7,"#,##0.00"),"-","△")&amp;"】"))</f>
        <v>【949.15】</v>
      </c>
      <c r="BP6" s="36">
        <f>IF(BP7="",NA(),BP7)</f>
        <v>20.43</v>
      </c>
      <c r="BQ6" s="36">
        <f t="shared" ref="BQ6:BY6" si="8">IF(BQ7="",NA(),BQ7)</f>
        <v>22.87</v>
      </c>
      <c r="BR6" s="36">
        <f t="shared" si="8"/>
        <v>13.98</v>
      </c>
      <c r="BS6" s="36">
        <f t="shared" si="8"/>
        <v>8.9700000000000006</v>
      </c>
      <c r="BT6" s="36">
        <f t="shared" si="8"/>
        <v>8.32</v>
      </c>
      <c r="BU6" s="36">
        <f t="shared" si="8"/>
        <v>37.92</v>
      </c>
      <c r="BV6" s="36">
        <f t="shared" si="8"/>
        <v>40.89</v>
      </c>
      <c r="BW6" s="36">
        <f t="shared" si="8"/>
        <v>41.25</v>
      </c>
      <c r="BX6" s="36">
        <f t="shared" si="8"/>
        <v>42.5</v>
      </c>
      <c r="BY6" s="36">
        <f t="shared" si="8"/>
        <v>41.84</v>
      </c>
      <c r="BZ6" s="35" t="str">
        <f>IF(BZ7="","",IF(BZ7="-","【-】","【"&amp;SUBSTITUTE(TEXT(BZ7,"#,##0.00"),"-","△")&amp;"】"))</f>
        <v>【55.87】</v>
      </c>
      <c r="CA6" s="36">
        <f>IF(CA7="",NA(),CA7)</f>
        <v>1555.83</v>
      </c>
      <c r="CB6" s="36">
        <f t="shared" ref="CB6:CJ6" si="9">IF(CB7="",NA(),CB7)</f>
        <v>1390.38</v>
      </c>
      <c r="CC6" s="36">
        <f t="shared" si="9"/>
        <v>2082.27</v>
      </c>
      <c r="CD6" s="36">
        <f t="shared" si="9"/>
        <v>2774.95</v>
      </c>
      <c r="CE6" s="36">
        <f t="shared" si="9"/>
        <v>3785.61</v>
      </c>
      <c r="CF6" s="36">
        <f t="shared" si="9"/>
        <v>423.18</v>
      </c>
      <c r="CG6" s="36">
        <f t="shared" si="9"/>
        <v>383.2</v>
      </c>
      <c r="CH6" s="36">
        <f t="shared" si="9"/>
        <v>383.25</v>
      </c>
      <c r="CI6" s="36">
        <f t="shared" si="9"/>
        <v>377.72</v>
      </c>
      <c r="CJ6" s="36">
        <f t="shared" si="9"/>
        <v>390.47</v>
      </c>
      <c r="CK6" s="35" t="str">
        <f>IF(CK7="","",IF(CK7="-","【-】","【"&amp;SUBSTITUTE(TEXT(CK7,"#,##0.00"),"-","△")&amp;"】"))</f>
        <v>【288.19】</v>
      </c>
      <c r="CL6" s="36">
        <f>IF(CL7="",NA(),CL7)</f>
        <v>35.869999999999997</v>
      </c>
      <c r="CM6" s="36">
        <f t="shared" ref="CM6:CU6" si="10">IF(CM7="",NA(),CM7)</f>
        <v>39.200000000000003</v>
      </c>
      <c r="CN6" s="36">
        <f t="shared" si="10"/>
        <v>33.21</v>
      </c>
      <c r="CO6" s="36">
        <f t="shared" si="10"/>
        <v>31.58</v>
      </c>
      <c r="CP6" s="36">
        <f t="shared" si="10"/>
        <v>28.66</v>
      </c>
      <c r="CQ6" s="36">
        <f t="shared" si="10"/>
        <v>46.9</v>
      </c>
      <c r="CR6" s="36">
        <f t="shared" si="10"/>
        <v>47.95</v>
      </c>
      <c r="CS6" s="36">
        <f t="shared" si="10"/>
        <v>48.26</v>
      </c>
      <c r="CT6" s="36">
        <f t="shared" si="10"/>
        <v>48.01</v>
      </c>
      <c r="CU6" s="36">
        <f t="shared" si="10"/>
        <v>49.08</v>
      </c>
      <c r="CV6" s="35" t="str">
        <f>IF(CV7="","",IF(CV7="-","【-】","【"&amp;SUBSTITUTE(TEXT(CV7,"#,##0.00"),"-","△")&amp;"】"))</f>
        <v>【56.31】</v>
      </c>
      <c r="CW6" s="36">
        <f>IF(CW7="",NA(),CW7)</f>
        <v>80.260000000000005</v>
      </c>
      <c r="CX6" s="36">
        <f t="shared" ref="CX6:DF6" si="11">IF(CX7="",NA(),CX7)</f>
        <v>71</v>
      </c>
      <c r="CY6" s="36">
        <f t="shared" si="11"/>
        <v>79.3</v>
      </c>
      <c r="CZ6" s="36">
        <f t="shared" si="11"/>
        <v>97.9</v>
      </c>
      <c r="DA6" s="36">
        <f t="shared" si="11"/>
        <v>88.1</v>
      </c>
      <c r="DB6" s="36">
        <f t="shared" si="11"/>
        <v>74.63</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0.78</v>
      </c>
      <c r="EJ6" s="36">
        <f t="shared" si="14"/>
        <v>0.56999999999999995</v>
      </c>
      <c r="EK6" s="36">
        <f t="shared" si="14"/>
        <v>0.62</v>
      </c>
      <c r="EL6" s="36">
        <f t="shared" si="14"/>
        <v>0.39</v>
      </c>
      <c r="EM6" s="36">
        <f t="shared" si="14"/>
        <v>0.61</v>
      </c>
      <c r="EN6" s="35" t="str">
        <f>IF(EN7="","",IF(EN7="-","【-】","【"&amp;SUBSTITUTE(TEXT(EN7,"#,##0.00"),"-","△")&amp;"】"))</f>
        <v>【0.80】</v>
      </c>
    </row>
    <row r="7" spans="1:144" s="37" customFormat="1" x14ac:dyDescent="0.15">
      <c r="A7" s="29"/>
      <c r="B7" s="38">
        <v>2020</v>
      </c>
      <c r="C7" s="38">
        <v>383562</v>
      </c>
      <c r="D7" s="38">
        <v>47</v>
      </c>
      <c r="E7" s="38">
        <v>1</v>
      </c>
      <c r="F7" s="38">
        <v>0</v>
      </c>
      <c r="G7" s="38">
        <v>0</v>
      </c>
      <c r="H7" s="38" t="s">
        <v>96</v>
      </c>
      <c r="I7" s="38" t="s">
        <v>97</v>
      </c>
      <c r="J7" s="38" t="s">
        <v>98</v>
      </c>
      <c r="K7" s="38" t="s">
        <v>99</v>
      </c>
      <c r="L7" s="38" t="s">
        <v>100</v>
      </c>
      <c r="M7" s="38" t="s">
        <v>101</v>
      </c>
      <c r="N7" s="39" t="s">
        <v>102</v>
      </c>
      <c r="O7" s="39" t="s">
        <v>103</v>
      </c>
      <c r="P7" s="39">
        <v>100</v>
      </c>
      <c r="Q7" s="39">
        <v>6084</v>
      </c>
      <c r="R7" s="39">
        <v>6556</v>
      </c>
      <c r="S7" s="39">
        <v>30.38</v>
      </c>
      <c r="T7" s="39">
        <v>215.8</v>
      </c>
      <c r="U7" s="39">
        <v>136</v>
      </c>
      <c r="V7" s="39">
        <v>2.35</v>
      </c>
      <c r="W7" s="39">
        <v>57.87</v>
      </c>
      <c r="X7" s="39">
        <v>105.56</v>
      </c>
      <c r="Y7" s="39">
        <v>118.16</v>
      </c>
      <c r="Z7" s="39">
        <v>108.22</v>
      </c>
      <c r="AA7" s="39">
        <v>97.34</v>
      </c>
      <c r="AB7" s="39">
        <v>86.69</v>
      </c>
      <c r="AC7" s="39">
        <v>72.11</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5613.9</v>
      </c>
      <c r="BF7" s="39">
        <v>7046.55</v>
      </c>
      <c r="BG7" s="39">
        <v>8847.31</v>
      </c>
      <c r="BH7" s="39">
        <v>8228.39</v>
      </c>
      <c r="BI7" s="39">
        <v>7308.19</v>
      </c>
      <c r="BJ7" s="39">
        <v>1595.62</v>
      </c>
      <c r="BK7" s="39">
        <v>1302.33</v>
      </c>
      <c r="BL7" s="39">
        <v>1274.21</v>
      </c>
      <c r="BM7" s="39">
        <v>1183.92</v>
      </c>
      <c r="BN7" s="39">
        <v>1128.72</v>
      </c>
      <c r="BO7" s="39">
        <v>949.15</v>
      </c>
      <c r="BP7" s="39">
        <v>20.43</v>
      </c>
      <c r="BQ7" s="39">
        <v>22.87</v>
      </c>
      <c r="BR7" s="39">
        <v>13.98</v>
      </c>
      <c r="BS7" s="39">
        <v>8.9700000000000006</v>
      </c>
      <c r="BT7" s="39">
        <v>8.32</v>
      </c>
      <c r="BU7" s="39">
        <v>37.92</v>
      </c>
      <c r="BV7" s="39">
        <v>40.89</v>
      </c>
      <c r="BW7" s="39">
        <v>41.25</v>
      </c>
      <c r="BX7" s="39">
        <v>42.5</v>
      </c>
      <c r="BY7" s="39">
        <v>41.84</v>
      </c>
      <c r="BZ7" s="39">
        <v>55.87</v>
      </c>
      <c r="CA7" s="39">
        <v>1555.83</v>
      </c>
      <c r="CB7" s="39">
        <v>1390.38</v>
      </c>
      <c r="CC7" s="39">
        <v>2082.27</v>
      </c>
      <c r="CD7" s="39">
        <v>2774.95</v>
      </c>
      <c r="CE7" s="39">
        <v>3785.61</v>
      </c>
      <c r="CF7" s="39">
        <v>423.18</v>
      </c>
      <c r="CG7" s="39">
        <v>383.2</v>
      </c>
      <c r="CH7" s="39">
        <v>383.25</v>
      </c>
      <c r="CI7" s="39">
        <v>377.72</v>
      </c>
      <c r="CJ7" s="39">
        <v>390.47</v>
      </c>
      <c r="CK7" s="39">
        <v>288.19</v>
      </c>
      <c r="CL7" s="39">
        <v>35.869999999999997</v>
      </c>
      <c r="CM7" s="39">
        <v>39.200000000000003</v>
      </c>
      <c r="CN7" s="39">
        <v>33.21</v>
      </c>
      <c r="CO7" s="39">
        <v>31.58</v>
      </c>
      <c r="CP7" s="39">
        <v>28.66</v>
      </c>
      <c r="CQ7" s="39">
        <v>46.9</v>
      </c>
      <c r="CR7" s="39">
        <v>47.95</v>
      </c>
      <c r="CS7" s="39">
        <v>48.26</v>
      </c>
      <c r="CT7" s="39">
        <v>48.01</v>
      </c>
      <c r="CU7" s="39">
        <v>49.08</v>
      </c>
      <c r="CV7" s="39">
        <v>56.31</v>
      </c>
      <c r="CW7" s="39">
        <v>80.260000000000005</v>
      </c>
      <c r="CX7" s="39">
        <v>71</v>
      </c>
      <c r="CY7" s="39">
        <v>79.3</v>
      </c>
      <c r="CZ7" s="39">
        <v>97.9</v>
      </c>
      <c r="DA7" s="39">
        <v>88.1</v>
      </c>
      <c r="DB7" s="39">
        <v>74.63</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0.78</v>
      </c>
      <c r="EJ7" s="39">
        <v>0.56999999999999995</v>
      </c>
      <c r="EK7" s="39">
        <v>0.62</v>
      </c>
      <c r="EL7" s="39">
        <v>0.39</v>
      </c>
      <c r="EM7" s="39">
        <v>0.61</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111</v>
      </c>
      <c r="D13" t="s">
        <v>112</v>
      </c>
      <c r="E13" t="s">
        <v>113</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渡部 恭佑</cp:lastModifiedBy>
  <cp:lastPrinted>2022-02-09T01:57:00Z</cp:lastPrinted>
  <dcterms:created xsi:type="dcterms:W3CDTF">2021-12-03T07:04:45Z</dcterms:created>
  <dcterms:modified xsi:type="dcterms:W3CDTF">2022-02-09T02:48:38Z</dcterms:modified>
  <cp:category/>
</cp:coreProperties>
</file>