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2.15〆】公営企業に係る経営分析表（令和２年度決算）の分析等について\"/>
    </mc:Choice>
  </mc:AlternateContent>
  <workbookProtection workbookAlgorithmName="SHA-512" workbookHashValue="rM2XsFXi4p+WwummxRQJvMyarzS0+IXEKD5+Kf7f4RHYQCQqHHbcxfNuJ8lGQiKU0SN6PeqU4jR2pThHb0bWKQ==" workbookSaltValue="h+BPKPGMrsTREMKFz42O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<sst xmlns="http://schemas.openxmlformats.org/spreadsheetml/2006/main" count="236" uniqueCount="121">
  <si>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</si>
  <si>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</si>
  <si>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</si>
  <si>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</si>
  <si>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</si>
  <si>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</si>
  <si>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</si>
  <si>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</si>
  <si>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</si>
  <si>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</si>
  <si>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</si>
  <si>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</si>
  <si>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</si>
  <si>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</si>
  <si>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</si>
  <si>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</si>
  <si>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</si>
  <si>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</si>
  <si>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</si>
  <si>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</si>
  <si>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</si>
  <si>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</si>
  <si>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</si>
  <si>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</si>
  <si>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</si>
  <si>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</si>
  <si>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</si>
  <si>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</si>
  <si>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</si>
  <si>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</si>
  <si>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</si>
  <si>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</si>
  <si>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</si>
  <si>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</si>
  <si>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</si>
  <si>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</si>
  <si>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</si>
  <si>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</si>
  <si>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</si>
  <si>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</si>
  <si>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</si>
  <si>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</si>
  <si>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</si>
  <si>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</si>
  <si>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</si>
  <si>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</si>
  <si>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</si>
  <si>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</si>
  <si>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</si>
  <si>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</si>
  <si>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</si>
  <si>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</si>
  <si>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</si>
  <si>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</si>
  <si>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</si>
  <si>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</si>
  <si>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</si>
  <si>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</si>
  <si>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</si>
  <si>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</si>
  <si>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</si>
  <si>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</si>
  <si>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</si>
  <si>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</si>
  <si>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</si>
  <si>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</si>
  <si>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</si>
  <si>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</si>
  <si>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</si>
  <si>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</si>
  <si>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</si>
  <si>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</si>
  <si>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</si>
  <si>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</si>
  <si>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</si>
  <si>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</si>
  <si>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</si>
  <si>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</si>
  <si>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</si>
  <si>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</si>
  <si>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</si>
  <si>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</si>
  <si>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</si>
  <si>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</si>
  <si>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</si>
  <si>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</si>
  <si>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</si>
  <si>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</si>
  <si>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</si>
  <si>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</si>
  <si>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</si>
  <si>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</si>
  <si>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</si>
  <si>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</si>
  <si>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</si>
  <si>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</si>
  <si>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</si>
  <si>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</si>
  <si>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</si>
  <si>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</si>
  <si>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</si>
  <si>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</si>
  <si>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</si>
  <si>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</si>
  <si>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</si>
  <si>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</si>
  <si>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</si>
  <si>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</si>
  <si>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</si>
  <si>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</si>
  <si>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</si>
  <si>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</si>
  <si>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</si>
  <si>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</si>
  <si>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</si>
  <si>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</si>
  <si>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</si>
  <si>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</si>
  <si>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農業集落排水区域については、面整備率100％かつ水洗化率91％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</si>
  <si>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農業集落排水事業の経営比較分析については、会計規模が小さいため故障修繕費用などの短期的な費用上昇の影響を受けやすいことを前提に分析していく。
①【収益的収支比率】は65%しかなく、使用料収入だけでの経営が困難な状態である。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④【企業債残高対事業規模比率】は、長寿命化工事による起債借入により増加した。
⑤【経費回収率】は、他団体と比較したが処理面積が狭く区域内人口も少ない状況で、処理施設が複数稼働している為、他団体に比べて経費が多くかかってしまう。　
⑥【汚水処理原価】は、331.85％と前年度に比べ、12.56％減少している。処理水量が減少したことにより汚水処理費が減少したため。
⑦【施設利用率】は、48.81％と全国や類似団体の平均値より低く、高齢社会と人口減少による処理水量の減少と現施設の処理能力とに差異が生じていることを示しているため、将来的に施設能力の見直しなどを検討する必要がある。
⑧【水洗化率】は、91％と全国や類似団体の平均を上回る高水準を維持している。今後も未接続減少に向けて取り組んでいきたい。</t>
    <rPh sb="106" eb="108">
      <t>ジョウタイ</t>
    </rPh>
    <rPh sb="141" eb="142">
      <t>オギナ</t>
    </rPh>
    <rPh sb="156" eb="158">
      <t>リョウキン</t>
    </rPh>
    <rPh sb="158" eb="160">
      <t>カイテイ</t>
    </rPh>
    <rPh sb="160" eb="161">
      <t>オヨ</t>
    </rPh>
    <rPh sb="165" eb="167">
      <t>サクゲン</t>
    </rPh>
    <rPh sb="168" eb="170">
      <t>ケントウ</t>
    </rPh>
    <rPh sb="267" eb="268">
      <t>タ</t>
    </rPh>
    <rPh sb="268" eb="270">
      <t>ダンタイ</t>
    </rPh>
    <rPh sb="271" eb="273">
      <t>ヒカク</t>
    </rPh>
    <rPh sb="276" eb="278">
      <t>ショリ</t>
    </rPh>
    <rPh sb="278" eb="280">
      <t>メンセキ</t>
    </rPh>
    <rPh sb="281" eb="282">
      <t>セマ</t>
    </rPh>
    <rPh sb="283" eb="286">
      <t>クイキナイ</t>
    </rPh>
    <rPh sb="286" eb="288">
      <t>ジンコウ</t>
    </rPh>
    <rPh sb="289" eb="290">
      <t>スク</t>
    </rPh>
    <rPh sb="292" eb="294">
      <t>ジョウキョウ</t>
    </rPh>
    <rPh sb="309" eb="310">
      <t>タメ</t>
    </rPh>
    <rPh sb="321" eb="322">
      <t>オオ</t>
    </rPh>
    <rPh sb="365" eb="367">
      <t>ゲンショウ</t>
    </rPh>
    <rPh sb="377" eb="379">
      <t>ゲンショウ</t>
    </rPh>
    <rPh sb="386" eb="388">
      <t>オスイ</t>
    </rPh>
    <rPh sb="392" eb="394">
      <t>ゲンショウ</t>
    </rPh>
    <phoneticPr fontId="4"/>
  </si>
  <si>
    <t>老朽化対策として、平成28年度に施設状況を踏まえた更新計画を策定し、平成29年度から実施に向けた設計積算や更新工事を実施し、令和2年度に長寿命化工事は終了した。管渠についても、計画策定時に劣化調査を行っており、腐食の著しい箇所があるため、更新工事を予定している。今後も計画的な更新工事を実施していく。</t>
    <rPh sb="62" eb="64">
      <t>レイワ</t>
    </rPh>
    <rPh sb="65" eb="67">
      <t>ネンド</t>
    </rPh>
    <rPh sb="68" eb="71">
      <t>チョウジュミョウ</t>
    </rPh>
    <rPh sb="71" eb="72">
      <t>カ</t>
    </rPh>
    <rPh sb="72" eb="74">
      <t>コウジ</t>
    </rPh>
    <rPh sb="75" eb="77">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</si>
</sst>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A-4E72-B57C-F4D049315E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06A-4E72-B57C-F4D049315E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50.99</c:v>
                </c:pt>
                <c:pt idx="1">
                  <c:v>50</c:v>
                </c:pt>
                <c:pt idx="2">
                  <c:v>44.05</c:v>
                </c:pt>
                <c:pt idx="3">
                  <c:v>46.63</c:v>
                </c:pt>
                <c:pt idx="4">
                  <c:v>48.81</c:v>
                </c:pt>
              </c:numCache>
            </c:numRef>
          </c:val>
          <c:extLst>
            <c:ext xmlns:c16="http://schemas.microsoft.com/office/drawing/2014/chart" uri="{C3380CC4-5D6E-409C-BE32-E72D297353CC}">
              <c16:uniqueId val="{00000000-9163-4632-9FE8-55F57ECF9B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9163-4632-9FE8-55F57ECF9B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90.05</c:v>
                </c:pt>
                <c:pt idx="1">
                  <c:v>91.06</c:v>
                </c:pt>
                <c:pt idx="2">
                  <c:v>91.45</c:v>
                </c:pt>
                <c:pt idx="3">
                  <c:v>91.42</c:v>
                </c:pt>
                <c:pt idx="4">
                  <c:v>91.16</c:v>
                </c:pt>
              </c:numCache>
            </c:numRef>
          </c:val>
          <c:extLst>
            <c:ext xmlns:c16="http://schemas.microsoft.com/office/drawing/2014/chart" uri="{C3380CC4-5D6E-409C-BE32-E72D297353CC}">
              <c16:uniqueId val="{00000000-7911-46CA-B401-7D5A5D27FE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911-46CA-B401-7D5A5D27FE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67.05</c:v>
                </c:pt>
                <c:pt idx="1">
                  <c:v>72.010000000000005</c:v>
                </c:pt>
                <c:pt idx="2">
                  <c:v>68.790000000000006</c:v>
                </c:pt>
                <c:pt idx="3">
                  <c:v>101.19</c:v>
                </c:pt>
                <c:pt idx="4">
                  <c:v>65.010000000000005</c:v>
                </c:pt>
              </c:numCache>
            </c:numRef>
          </c:val>
          <c:extLst>
            <c:ext xmlns:c16="http://schemas.microsoft.com/office/drawing/2014/chart" uri="{C3380CC4-5D6E-409C-BE32-E72D297353CC}">
              <c16:uniqueId val="{00000000-5B0C-4F98-9E63-6747545E3F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0C-4F98-9E63-6747545E3F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A7-4D90-8421-08484F69CED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A7-4D90-8421-08484F69CED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F9-473D-AE4F-3A38DEEC66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F9-473D-AE4F-3A38DEEC66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C8-45C5-94C6-9757301E1C4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C8-45C5-94C6-9757301E1C4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5F-4D46-A61F-82FA95288D9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5F-4D46-A61F-82FA95288D9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c:v>
                </c:pt>
                <c:pt idx="1">
                  <c:v>0.28999999999999998</c:v>
                </c:pt>
                <c:pt idx="2">
                  <c:v>1706.99</c:v>
                </c:pt>
                <c:pt idx="3">
                  <c:v>17.8</c:v>
                </c:pt>
                <c:pt idx="4">
                  <c:v>573.52</c:v>
                </c:pt>
              </c:numCache>
            </c:numRef>
          </c:val>
          <c:extLst>
            <c:ext xmlns:c16="http://schemas.microsoft.com/office/drawing/2014/chart" uri="{C3380CC4-5D6E-409C-BE32-E72D297353CC}">
              <c16:uniqueId val="{00000000-70C2-432F-8FE2-C8AD5D25C7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70C2-432F-8FE2-C8AD5D25C7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35.76</c:v>
                </c:pt>
                <c:pt idx="1">
                  <c:v>40.85</c:v>
                </c:pt>
                <c:pt idx="2">
                  <c:v>37.33</c:v>
                </c:pt>
                <c:pt idx="3">
                  <c:v>36.01</c:v>
                </c:pt>
                <c:pt idx="4">
                  <c:v>38.03</c:v>
                </c:pt>
              </c:numCache>
            </c:numRef>
          </c:val>
          <c:extLst>
            <c:ext xmlns:c16="http://schemas.microsoft.com/office/drawing/2014/chart" uri="{C3380CC4-5D6E-409C-BE32-E72D297353CC}">
              <c16:uniqueId val="{00000000-E0D9-4FA1-B22C-862A05B1F47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E0D9-4FA1-B22C-862A05B1F47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337.81</c:v>
                </c:pt>
                <c:pt idx="1">
                  <c:v>296.25</c:v>
                </c:pt>
                <c:pt idx="2">
                  <c:v>330.7</c:v>
                </c:pt>
                <c:pt idx="3">
                  <c:v>344.41</c:v>
                </c:pt>
                <c:pt idx="4">
                  <c:v>331.85</c:v>
                </c:pt>
              </c:numCache>
            </c:numRef>
          </c:val>
          <c:extLst>
            <c:ext xmlns:c16="http://schemas.microsoft.com/office/drawing/2014/chart" uri="{C3380CC4-5D6E-409C-BE32-E72D297353CC}">
              <c16:uniqueId val="{00000000-EEC5-443A-8A86-CBB46B1AAB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EEC5-443A-8A86-CBB46B1AAB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 zoomScale="80" zoomScaleNormal="80" workbookViewId="0">
      <selection activeCell="CC68" sqref="CC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上島町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6556</v>
      </c>
      <c r="AM8" s="51"/>
      <c r="AN8" s="51"/>
      <c r="AO8" s="51"/>
      <c r="AP8" s="51"/>
      <c r="AQ8" s="51"/>
      <c r="AR8" s="51"/>
      <c r="AS8" s="51"/>
      <c r="AT8" s="46">
        <f>データ!T6</f>
        <v>30.38</v>
      </c>
      <c r="AU8" s="46"/>
      <c r="AV8" s="46"/>
      <c r="AW8" s="46"/>
      <c r="AX8" s="46"/>
      <c r="AY8" s="46"/>
      <c r="AZ8" s="46"/>
      <c r="BA8" s="46"/>
      <c r="BB8" s="46">
        <f>データ!U6</f>
        <v>215.8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16.3</v>
      </c>
      <c r="Q10" s="46"/>
      <c r="R10" s="46"/>
      <c r="S10" s="46"/>
      <c r="T10" s="46"/>
      <c r="U10" s="46"/>
      <c r="V10" s="46"/>
      <c r="W10" s="46">
        <f>データ!Q6</f>
        <v>93.55</v>
      </c>
      <c r="X10" s="46"/>
      <c r="Y10" s="46"/>
      <c r="Z10" s="46"/>
      <c r="AA10" s="46"/>
      <c r="AB10" s="46"/>
      <c r="AC10" s="46"/>
      <c r="AD10" s="51">
        <f>データ!R6</f>
        <v>2160</v>
      </c>
      <c r="AE10" s="51"/>
      <c r="AF10" s="51"/>
      <c r="AG10" s="51"/>
      <c r="AH10" s="51"/>
      <c r="AI10" s="51"/>
      <c r="AJ10" s="51"/>
      <c r="AK10" s="2"/>
      <c r="AL10" s="51">
        <f>データ!V6</f>
        <v>1052</v>
      </c>
      <c r="AM10" s="51"/>
      <c r="AN10" s="51"/>
      <c r="AO10" s="51"/>
      <c r="AP10" s="51"/>
      <c r="AQ10" s="51"/>
      <c r="AR10" s="51"/>
      <c r="AS10" s="51"/>
      <c r="AT10" s="46">
        <f>データ!W6</f>
        <v>0.64</v>
      </c>
      <c r="AU10" s="46"/>
      <c r="AV10" s="46"/>
      <c r="AW10" s="46"/>
      <c r="AX10" s="46"/>
      <c r="AY10" s="46"/>
      <c r="AZ10" s="46"/>
      <c r="BA10" s="46"/>
      <c r="BB10" s="46">
        <f>データ!X6</f>
        <v>1643.75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bzgjdSBvIwgIw5QuNwdli7/38LEu/QVwlPUh/qiLlLnY1lF1g9VzjxKWXEA5xPBXt+Zg2BS9VrkRihPADPpZzg==" saltValue="88K/Q/X5Gcrg2sIc3dmNE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383562</v>
      </c>
      <c r="D6" s="33">
        <f t="shared" si="3"/>
        <v>47</v>
      </c>
      <c r="E6" s="33">
        <f t="shared" si="3"/>
        <v>17</v>
      </c>
      <c r="F6" s="33">
        <f t="shared" si="3"/>
        <v>5</v>
      </c>
      <c r="G6" s="33">
        <f t="shared" si="3"/>
        <v>0</v>
      </c>
      <c r="H6" s="33" t="str">
        <f t="shared" si="3"/>
        <v>愛媛県　上島町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16.3</v>
      </c>
      <c r="Q6" s="34">
        <f t="shared" si="3"/>
        <v>93.55</v>
      </c>
      <c r="R6" s="34">
        <f t="shared" si="3"/>
        <v>2160</v>
      </c>
      <c r="S6" s="34">
        <f t="shared" si="3"/>
        <v>6556</v>
      </c>
      <c r="T6" s="34">
        <f t="shared" si="3"/>
        <v>30.38</v>
      </c>
      <c r="U6" s="34">
        <f t="shared" si="3"/>
        <v>215.8</v>
      </c>
      <c r="V6" s="34">
        <f t="shared" si="3"/>
        <v>1052</v>
      </c>
      <c r="W6" s="34">
        <f t="shared" si="3"/>
        <v>0.64</v>
      </c>
      <c r="X6" s="34">
        <f t="shared" si="3"/>
        <v>1643.75</v>
      </c>
      <c r="Y6" s="35">
        <f>IF(Y7="",NA(),Y7)</f>
        <v>67.05</v>
      </c>
      <c r="Z6" s="35">
        <f t="shared" ref="Z6:AH6" si="4">IF(Z7="",NA(),Z7)</f>
        <v>72.010000000000005</v>
      </c>
      <c r="AA6" s="35">
        <f t="shared" si="4"/>
        <v>68.790000000000006</v>
      </c>
      <c r="AB6" s="35">
        <f t="shared" si="4"/>
        <v>101.19</v>
      </c>
      <c r="AC6" s="35">
        <f t="shared" si="4"/>
        <v>65.010000000000005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v>
      </c>
      <c r="BG6" s="35">
        <f t="shared" ref="BG6:BO6" si="7">IF(BG7="",NA(),BG7)</f>
        <v>0.28999999999999998</v>
      </c>
      <c r="BH6" s="35">
        <f t="shared" si="7"/>
        <v>1706.99</v>
      </c>
      <c r="BI6" s="35">
        <f t="shared" si="7"/>
        <v>17.8</v>
      </c>
      <c r="BJ6" s="35">
        <f t="shared" si="7"/>
        <v>573.52</v>
      </c>
      <c r="BK6" s="35">
        <f t="shared" si="7"/>
        <v>974.93</v>
      </c>
      <c r="BL6" s="35">
        <f t="shared" si="7"/>
        <v>855.8</v>
      </c>
      <c r="BM6" s="35">
        <f t="shared" si="7"/>
        <v>789.46</v>
      </c>
      <c r="BN6" s="35">
        <f t="shared" si="7"/>
        <v>826.83</v>
      </c>
      <c r="BO6" s="35">
        <f t="shared" si="7"/>
        <v>867.83</v>
      </c>
      <c r="BP6" s="34" t="str">
        <f>IF(BP7="","",IF(BP7="-","【-】","【"&amp;SUBSTITUTE(TEXT(BP7,"#,##0.00"),"-","△")&amp;"】"))</f>
        <v>【832.52】</v>
      </c>
      <c r="BQ6" s="35">
        <f>IF(BQ7="",NA(),BQ7)</f>
        <v>35.76</v>
      </c>
      <c r="BR6" s="35">
        <f t="shared" ref="BR6:BZ6" si="8">IF(BR7="",NA(),BR7)</f>
        <v>40.85</v>
      </c>
      <c r="BS6" s="35">
        <f t="shared" si="8"/>
        <v>37.33</v>
      </c>
      <c r="BT6" s="35">
        <f t="shared" si="8"/>
        <v>36.01</v>
      </c>
      <c r="BU6" s="35">
        <f t="shared" si="8"/>
        <v>38.03</v>
      </c>
      <c r="BV6" s="35">
        <f t="shared" si="8"/>
        <v>55.32</v>
      </c>
      <c r="BW6" s="35">
        <f t="shared" si="8"/>
        <v>59.8</v>
      </c>
      <c r="BX6" s="35">
        <f t="shared" si="8"/>
        <v>57.77</v>
      </c>
      <c r="BY6" s="35">
        <f t="shared" si="8"/>
        <v>57.31</v>
      </c>
      <c r="BZ6" s="35">
        <f t="shared" si="8"/>
        <v>57.08</v>
      </c>
      <c r="CA6" s="34" t="str">
        <f>IF(CA7="","",IF(CA7="-","【-】","【"&amp;SUBSTITUTE(TEXT(CA7,"#,##0.00"),"-","△")&amp;"】"))</f>
        <v>【60.94】</v>
      </c>
      <c r="CB6" s="35">
        <f>IF(CB7="",NA(),CB7)</f>
        <v>337.81</v>
      </c>
      <c r="CC6" s="35">
        <f t="shared" ref="CC6:CK6" si="9">IF(CC7="",NA(),CC7)</f>
        <v>296.25</v>
      </c>
      <c r="CD6" s="35">
        <f t="shared" si="9"/>
        <v>330.7</v>
      </c>
      <c r="CE6" s="35">
        <f t="shared" si="9"/>
        <v>344.41</v>
      </c>
      <c r="CF6" s="35">
        <f t="shared" si="9"/>
        <v>331.85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50.99</v>
      </c>
      <c r="CN6" s="35">
        <f t="shared" ref="CN6:CV6" si="10">IF(CN7="",NA(),CN7)</f>
        <v>50</v>
      </c>
      <c r="CO6" s="35">
        <f t="shared" si="10"/>
        <v>44.05</v>
      </c>
      <c r="CP6" s="35">
        <f t="shared" si="10"/>
        <v>46.63</v>
      </c>
      <c r="CQ6" s="35">
        <f t="shared" si="10"/>
        <v>48.81</v>
      </c>
      <c r="CR6" s="35">
        <f t="shared" si="10"/>
        <v>60.65</v>
      </c>
      <c r="CS6" s="35">
        <f t="shared" si="10"/>
        <v>51.75</v>
      </c>
      <c r="CT6" s="35">
        <f t="shared" si="10"/>
        <v>50.68</v>
      </c>
      <c r="CU6" s="35">
        <f t="shared" si="10"/>
        <v>50.14</v>
      </c>
      <c r="CV6" s="35">
        <f t="shared" si="10"/>
        <v>54.83</v>
      </c>
      <c r="CW6" s="34" t="str">
        <f>IF(CW7="","",IF(CW7="-","【-】","【"&amp;SUBSTITUTE(TEXT(CW7,"#,##0.00"),"-","△")&amp;"】"))</f>
        <v>【54.84】</v>
      </c>
      <c r="CX6" s="35">
        <f>IF(CX7="",NA(),CX7)</f>
        <v>90.05</v>
      </c>
      <c r="CY6" s="35">
        <f t="shared" ref="CY6:DG6" si="11">IF(CY7="",NA(),CY7)</f>
        <v>91.06</v>
      </c>
      <c r="CZ6" s="35">
        <f t="shared" si="11"/>
        <v>91.45</v>
      </c>
      <c r="DA6" s="35">
        <f t="shared" si="11"/>
        <v>91.42</v>
      </c>
      <c r="DB6" s="35">
        <f t="shared" si="11"/>
        <v>91.16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383562</v>
      </c>
      <c r="D7" s="37">
        <v>47</v>
      </c>
      <c r="E7" s="37">
        <v>17</v>
      </c>
      <c r="F7" s="37">
        <v>5</v>
      </c>
      <c r="G7" s="37">
        <v>0</v>
      </c>
      <c r="H7" s="37" t="s">
        <v>98</v>
      </c>
      <c r="I7" s="37" t="s">
        <v>99</v>
      </c>
      <c r="J7" s="37" t="s">
        <v>100</v>
      </c>
      <c r="K7" s="37" t="s">
        <v>101</v>
      </c>
      <c r="L7" s="37" t="s">
        <v>102</v>
      </c>
      <c r="M7" s="37" t="s">
        <v>103</v>
      </c>
      <c r="N7" s="38" t="s">
        <v>104</v>
      </c>
      <c r="O7" s="38" t="s">
        <v>105</v>
      </c>
      <c r="P7" s="38">
        <v>16.3</v>
      </c>
      <c r="Q7" s="38">
        <v>93.55</v>
      </c>
      <c r="R7" s="38">
        <v>2160</v>
      </c>
      <c r="S7" s="38">
        <v>6556</v>
      </c>
      <c r="T7" s="38">
        <v>30.38</v>
      </c>
      <c r="U7" s="38">
        <v>215.8</v>
      </c>
      <c r="V7" s="38">
        <v>1052</v>
      </c>
      <c r="W7" s="38">
        <v>0.64</v>
      </c>
      <c r="X7" s="38">
        <v>1643.75</v>
      </c>
      <c r="Y7" s="38">
        <v>67.05</v>
      </c>
      <c r="Z7" s="38">
        <v>72.010000000000005</v>
      </c>
      <c r="AA7" s="38">
        <v>68.790000000000006</v>
      </c>
      <c r="AB7" s="38">
        <v>101.19</v>
      </c>
      <c r="AC7" s="38">
        <v>65.010000000000005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v>
      </c>
      <c r="BG7" s="38">
        <v>0.28999999999999998</v>
      </c>
      <c r="BH7" s="38">
        <v>1706.99</v>
      </c>
      <c r="BI7" s="38">
        <v>17.8</v>
      </c>
      <c r="BJ7" s="38">
        <v>573.52</v>
      </c>
      <c r="BK7" s="38">
        <v>974.93</v>
      </c>
      <c r="BL7" s="38">
        <v>855.8</v>
      </c>
      <c r="BM7" s="38">
        <v>789.46</v>
      </c>
      <c r="BN7" s="38">
        <v>826.83</v>
      </c>
      <c r="BO7" s="38">
        <v>867.83</v>
      </c>
      <c r="BP7" s="38">
        <v>832.52</v>
      </c>
      <c r="BQ7" s="38">
        <v>35.76</v>
      </c>
      <c r="BR7" s="38">
        <v>40.85</v>
      </c>
      <c r="BS7" s="38">
        <v>37.33</v>
      </c>
      <c r="BT7" s="38">
        <v>36.01</v>
      </c>
      <c r="BU7" s="38">
        <v>38.03</v>
      </c>
      <c r="BV7" s="38">
        <v>55.32</v>
      </c>
      <c r="BW7" s="38">
        <v>59.8</v>
      </c>
      <c r="BX7" s="38">
        <v>57.77</v>
      </c>
      <c r="BY7" s="38">
        <v>57.31</v>
      </c>
      <c r="BZ7" s="38">
        <v>57.08</v>
      </c>
      <c r="CA7" s="38">
        <v>60.94</v>
      </c>
      <c r="CB7" s="38">
        <v>337.81</v>
      </c>
      <c r="CC7" s="38">
        <v>296.25</v>
      </c>
      <c r="CD7" s="38">
        <v>330.7</v>
      </c>
      <c r="CE7" s="38">
        <v>344.41</v>
      </c>
      <c r="CF7" s="38">
        <v>331.85</v>
      </c>
      <c r="CG7" s="38">
        <v>283.17</v>
      </c>
      <c r="CH7" s="38">
        <v>263.76</v>
      </c>
      <c r="CI7" s="38">
        <v>274.35000000000002</v>
      </c>
      <c r="CJ7" s="38">
        <v>273.52</v>
      </c>
      <c r="CK7" s="38">
        <v>274.99</v>
      </c>
      <c r="CL7" s="38">
        <v>253.04</v>
      </c>
      <c r="CM7" s="38">
        <v>50.99</v>
      </c>
      <c r="CN7" s="38">
        <v>50</v>
      </c>
      <c r="CO7" s="38">
        <v>44.05</v>
      </c>
      <c r="CP7" s="38">
        <v>46.63</v>
      </c>
      <c r="CQ7" s="38">
        <v>48.81</v>
      </c>
      <c r="CR7" s="38">
        <v>60.65</v>
      </c>
      <c r="CS7" s="38">
        <v>51.75</v>
      </c>
      <c r="CT7" s="38">
        <v>50.68</v>
      </c>
      <c r="CU7" s="38">
        <v>50.14</v>
      </c>
      <c r="CV7" s="38">
        <v>54.83</v>
      </c>
      <c r="CW7" s="38">
        <v>54.84</v>
      </c>
      <c r="CX7" s="38">
        <v>90.05</v>
      </c>
      <c r="CY7" s="38">
        <v>91.06</v>
      </c>
      <c r="CZ7" s="38">
        <v>91.45</v>
      </c>
      <c r="DA7" s="38">
        <v>91.42</v>
      </c>
      <c r="DB7" s="38">
        <v>91.16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2022-02-15T01:10:13Z</cp:lastPrinted>
  <dcterms:created xsi:type="dcterms:W3CDTF">2021-12-03T08:01:59Z</dcterms:created>
  <dcterms:modified xsi:type="dcterms:W3CDTF">2022-02-15T01:15:42Z</dcterms:modified>
  <cp:category/>
</cp:coreProperties>
</file>