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2.15〆】公営企業に係る経営分析表（令和２年度決算）の分析等について\"/>
    </mc:Choice>
  </mc:AlternateContent>
  <workbookProtection workbookAlgorithmName="SHA-512" workbookHashValue="uQEsHTnZ4cDL1b9E3aNQembXJmrXNq3FJYiViCLjRqKKyhgfial0dnF9vtLZSRWDUZsCeOXlw5y7eG4N9krkOw==" workbookSaltValue="CLFQLJIRIIZts2WgUcumn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<sst xmlns="http://schemas.openxmlformats.org/spreadsheetml/2006/main" count="247" uniqueCount="119">
  <si>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</si>
  <si>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</si>
  <si>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</si>
  <si>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</si>
  <si>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</si>
  <si>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</si>
  <si>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</si>
  <si>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</si>
  <si>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</si>
  <si>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</si>
  <si>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</si>
  <si>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</si>
  <si>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</si>
  <si>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</si>
  <si>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</si>
  <si>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</si>
  <si>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</si>
  <si>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</si>
  <si>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</si>
  <si>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</si>
  <si>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</si>
  <si>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</si>
  <si>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</si>
  <si>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</si>
  <si>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</si>
  <si>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</si>
  <si>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</si>
  <si>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</si>
  <si>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</si>
  <si>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</si>
  <si>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</si>
  <si>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</si>
  <si>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</si>
  <si>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</si>
  <si>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</si>
  <si>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</si>
  <si>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</si>
  <si>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</si>
  <si>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</si>
  <si>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</si>
  <si>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</si>
  <si>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</si>
  <si>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</si>
  <si>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</si>
  <si>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</si>
  <si>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</si>
  <si>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</si>
  <si>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</si>
  <si>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</si>
  <si>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</si>
  <si>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</si>
  <si>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</si>
  <si>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</si>
  <si>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</si>
  <si>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</si>
  <si>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</si>
  <si>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</si>
  <si>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</si>
  <si>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</si>
  <si>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</si>
  <si>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</si>
  <si>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</si>
  <si>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</si>
  <si>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</si>
  <si>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</si>
  <si>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</si>
  <si>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</si>
  <si>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</si>
  <si>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</si>
  <si>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</si>
  <si>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</si>
  <si>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</si>
  <si>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</si>
  <si>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</si>
  <si>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</si>
  <si>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</si>
  <si>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</si>
  <si>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</si>
  <si>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</si>
  <si>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</si>
  <si>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</si>
  <si>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</si>
  <si>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</si>
  <si>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</si>
  <si>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</si>
  <si>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</si>
  <si>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</si>
  <si>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</si>
  <si>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</si>
  <si>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</si>
  <si>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</si>
  <si>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</si>
  <si>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</si>
  <si>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</si>
  <si>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</si>
  <si>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</si>
  <si>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</si>
  <si>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</si>
  <si>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</si>
  <si>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</si>
  <si>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</si>
  <si>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</si>
  <si>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</si>
  <si>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</si>
  <si>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</si>
  <si>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</si>
  <si>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</si>
  <si>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</si>
  <si>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</si>
  <si>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</si>
  <si>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</si>
  <si>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</si>
  <si>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</si>
  <si>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</si>
  <si>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</si>
  <si>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</si>
  <si>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施設の更新について耐用年数未経過のため、実施する予定はないが、将来の更新計画を検討していく必要がある。</t>
    <phoneticPr fontId="4"/>
  </si>
  <si>
    <t>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96％と高水準を維持している。収益的収支については、大部分を一般会計からの繰入金に頼っている状況であるため、料金改定の検討、経費削減と未接続世帯減少に向けて取り組んでいきたい。</t>
    <phoneticPr fontId="4"/>
  </si>
  <si>
    <t>　浄化槽事業の経営比較分析については、会計規模が小さいため収支の影響を受けやすいことを前提に分析していく。
①【収益的収支比率】は92.4％となっているが、使用料収入だけでは、経営が困難な為、一般会計からの繰入金によって施設の維持管理や地方債償還金を補っている状況である。今後は、料金改定及び経費の削減を検討していきたい。
②【累積欠損金比率】と③【流動比率】については、法非適用のため該当しない。
④【企業債残高対事業規模比率】については、全国や類似団体の平均値と比べると低い値となっている。
⑤【経費回収率】については、全国や類似団体の平均値に比べ低い値となっている。これは浄化槽の設置数に併せた保守点検費用がかかる割に、料金収入が伴っていない。浄化槽区域は、公共下水道や農業集落排水区域外を整備している為、工場などの大口使用者が少ないことが主な要因である。
⑥【汚水処理原価】については、484.83円と前年度に比べ24.97円増加している。有収水量は去年に比べ微減しており、処理費が増加したため。
⑦【施設利用率】については47.52％と全国や類似団体の平均値より低くなったのは、区域内人口が減少した為である。今後、浄化槽が遊休状態にならないように注意していきたい。
⑧【水洗化率】については、96％と高水準を維持しているため、今後も未接続減少に向けて取り組んでいきたい。</t>
    <rPh sb="56" eb="58">
      <t>シュウエキ</t>
    </rPh>
    <rPh sb="58" eb="59">
      <t>テキ</t>
    </rPh>
    <rPh sb="59" eb="61">
      <t>シュウシ</t>
    </rPh>
    <rPh sb="61" eb="63">
      <t>ヒリツ</t>
    </rPh>
    <rPh sb="78" eb="81">
      <t>シヨウリョウ</t>
    </rPh>
    <rPh sb="81" eb="83">
      <t>シュウニュウ</t>
    </rPh>
    <rPh sb="88" eb="90">
      <t>ケイエイ</t>
    </rPh>
    <rPh sb="91" eb="93">
      <t>コンナン</t>
    </rPh>
    <rPh sb="94" eb="95">
      <t>タメ</t>
    </rPh>
    <rPh sb="125" eb="126">
      <t>オギナ</t>
    </rPh>
    <rPh sb="237" eb="238">
      <t>ヒク</t>
    </rPh>
    <rPh sb="325" eb="328">
      <t>ジョウカソウ</t>
    </rPh>
    <rPh sb="328" eb="330">
      <t>クイキ</t>
    </rPh>
    <rPh sb="354" eb="355">
      <t>タメ</t>
    </rPh>
    <rPh sb="417" eb="419">
      <t>ゾウカ</t>
    </rPh>
    <rPh sb="424" eb="426">
      <t>ユウシュウ</t>
    </rPh>
    <rPh sb="426" eb="428">
      <t>スイリョウ</t>
    </rPh>
    <rPh sb="429" eb="431">
      <t>キョネン</t>
    </rPh>
    <rPh sb="432" eb="433">
      <t>クラ</t>
    </rPh>
    <rPh sb="434" eb="436">
      <t>ビゲン</t>
    </rPh>
    <rPh sb="441" eb="443">
      <t>ショリ</t>
    </rPh>
    <rPh sb="443" eb="444">
      <t>ヒ</t>
    </rPh>
    <rPh sb="445" eb="447">
      <t>ゾウカ</t>
    </rPh>
    <rPh sb="486" eb="487">
      <t>ヒク</t>
    </rPh>
    <rPh sb="494" eb="496">
      <t>クイキ</t>
    </rPh>
    <rPh sb="496" eb="497">
      <t>ナイ</t>
    </rPh>
    <rPh sb="504" eb="505">
      <t>タメ</t>
    </rPh>
    <rPh sb="509" eb="51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</si>
</sst>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56-497D-B68C-2231790894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56-497D-B68C-2231790894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43.33</c:v>
                </c:pt>
                <c:pt idx="1">
                  <c:v>60</c:v>
                </c:pt>
                <c:pt idx="2">
                  <c:v>63.75</c:v>
                </c:pt>
                <c:pt idx="3">
                  <c:v>60.23</c:v>
                </c:pt>
                <c:pt idx="4">
                  <c:v>47.52</c:v>
                </c:pt>
              </c:numCache>
            </c:numRef>
          </c:val>
          <c:extLst>
            <c:ext xmlns:c16="http://schemas.microsoft.com/office/drawing/2014/chart" uri="{C3380CC4-5D6E-409C-BE32-E72D297353CC}">
              <c16:uniqueId val="{00000000-82A1-4C4D-87DF-32DDF3164CE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61.79</c:v>
                </c:pt>
                <c:pt idx="2">
                  <c:v>59.94</c:v>
                </c:pt>
                <c:pt idx="3">
                  <c:v>59.64</c:v>
                </c:pt>
                <c:pt idx="4">
                  <c:v>58.19</c:v>
                </c:pt>
              </c:numCache>
            </c:numRef>
          </c:val>
          <c:smooth val="0"/>
          <c:extLst>
            <c:ext xmlns:c16="http://schemas.microsoft.com/office/drawing/2014/chart" uri="{C3380CC4-5D6E-409C-BE32-E72D297353CC}">
              <c16:uniqueId val="{00000001-82A1-4C4D-87DF-32DDF3164CE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94.59</c:v>
                </c:pt>
                <c:pt idx="1">
                  <c:v>93.79</c:v>
                </c:pt>
                <c:pt idx="2">
                  <c:v>94.33</c:v>
                </c:pt>
                <c:pt idx="3">
                  <c:v>95.21</c:v>
                </c:pt>
                <c:pt idx="4">
                  <c:v>96</c:v>
                </c:pt>
              </c:numCache>
            </c:numRef>
          </c:val>
          <c:extLst>
            <c:ext xmlns:c16="http://schemas.microsoft.com/office/drawing/2014/chart" uri="{C3380CC4-5D6E-409C-BE32-E72D297353CC}">
              <c16:uniqueId val="{00000000-0313-40D9-BB23-FA766D7AB95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92.44</c:v>
                </c:pt>
                <c:pt idx="2">
                  <c:v>89.66</c:v>
                </c:pt>
                <c:pt idx="3">
                  <c:v>90.63</c:v>
                </c:pt>
                <c:pt idx="4">
                  <c:v>87.8</c:v>
                </c:pt>
              </c:numCache>
            </c:numRef>
          </c:val>
          <c:smooth val="0"/>
          <c:extLst>
            <c:ext xmlns:c16="http://schemas.microsoft.com/office/drawing/2014/chart" uri="{C3380CC4-5D6E-409C-BE32-E72D297353CC}">
              <c16:uniqueId val="{00000001-0313-40D9-BB23-FA766D7AB95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83.62</c:v>
                </c:pt>
                <c:pt idx="1">
                  <c:v>90.3</c:v>
                </c:pt>
                <c:pt idx="2">
                  <c:v>85.74</c:v>
                </c:pt>
                <c:pt idx="3">
                  <c:v>99.17</c:v>
                </c:pt>
                <c:pt idx="4">
                  <c:v>92.4</c:v>
                </c:pt>
              </c:numCache>
            </c:numRef>
          </c:val>
          <c:extLst>
            <c:ext xmlns:c16="http://schemas.microsoft.com/office/drawing/2014/chart" uri="{C3380CC4-5D6E-409C-BE32-E72D297353CC}">
              <c16:uniqueId val="{00000000-2477-4D8A-9954-F96628E120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77-4D8A-9954-F96628E120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1D-4300-AF80-5365F29DE4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1D-4300-AF80-5365F29DE4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CF-4412-9C53-D619D3F381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CF-4412-9C53-D619D3F381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E7-4366-9123-7EC2108AE8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E7-4366-9123-7EC2108AE8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E1-48ED-AEBA-6619DB19B2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E1-48ED-AEBA-6619DB19B2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30.07</c:v>
                </c:pt>
                <c:pt idx="1">
                  <c:v>18.690000000000001</c:v>
                </c:pt>
                <c:pt idx="2">
                  <c:v>9.8000000000000007</c:v>
                </c:pt>
                <c:pt idx="3">
                  <c:v>2.8</c:v>
                </c:pt>
                <c:pt idx="4">
                  <c:v>271.5</c:v>
                </c:pt>
              </c:numCache>
            </c:numRef>
          </c:val>
          <c:extLst>
            <c:ext xmlns:c16="http://schemas.microsoft.com/office/drawing/2014/chart" uri="{C3380CC4-5D6E-409C-BE32-E72D297353CC}">
              <c16:uniqueId val="{00000000-41FF-46A5-9AFA-04C808EFD2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244.85</c:v>
                </c:pt>
                <c:pt idx="2">
                  <c:v>296.89</c:v>
                </c:pt>
                <c:pt idx="3">
                  <c:v>270.57</c:v>
                </c:pt>
                <c:pt idx="4">
                  <c:v>294.27</c:v>
                </c:pt>
              </c:numCache>
            </c:numRef>
          </c:val>
          <c:smooth val="0"/>
          <c:extLst>
            <c:ext xmlns:c16="http://schemas.microsoft.com/office/drawing/2014/chart" uri="{C3380CC4-5D6E-409C-BE32-E72D297353CC}">
              <c16:uniqueId val="{00000001-41FF-46A5-9AFA-04C808EFD2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17.420000000000002</c:v>
                </c:pt>
                <c:pt idx="1">
                  <c:v>18.600000000000001</c:v>
                </c:pt>
                <c:pt idx="2">
                  <c:v>19.02</c:v>
                </c:pt>
                <c:pt idx="3">
                  <c:v>18.95</c:v>
                </c:pt>
                <c:pt idx="4">
                  <c:v>20.78</c:v>
                </c:pt>
              </c:numCache>
            </c:numRef>
          </c:val>
          <c:extLst>
            <c:ext xmlns:c16="http://schemas.microsoft.com/office/drawing/2014/chart" uri="{C3380CC4-5D6E-409C-BE32-E72D297353CC}">
              <c16:uniqueId val="{00000000-444C-4A67-97F0-FAE5090E98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64.78</c:v>
                </c:pt>
                <c:pt idx="2">
                  <c:v>63.06</c:v>
                </c:pt>
                <c:pt idx="3">
                  <c:v>62.5</c:v>
                </c:pt>
                <c:pt idx="4">
                  <c:v>60.59</c:v>
                </c:pt>
              </c:numCache>
            </c:numRef>
          </c:val>
          <c:smooth val="0"/>
          <c:extLst>
            <c:ext xmlns:c16="http://schemas.microsoft.com/office/drawing/2014/chart" uri="{C3380CC4-5D6E-409C-BE32-E72D297353CC}">
              <c16:uniqueId val="{00000001-444C-4A67-97F0-FAE5090E98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633.87</c:v>
                </c:pt>
                <c:pt idx="1">
                  <c:v>441.97</c:v>
                </c:pt>
                <c:pt idx="2">
                  <c:v>423.4</c:v>
                </c:pt>
                <c:pt idx="3">
                  <c:v>459.86</c:v>
                </c:pt>
                <c:pt idx="4">
                  <c:v>484.83</c:v>
                </c:pt>
              </c:numCache>
            </c:numRef>
          </c:val>
          <c:extLst>
            <c:ext xmlns:c16="http://schemas.microsoft.com/office/drawing/2014/chart" uri="{C3380CC4-5D6E-409C-BE32-E72D297353CC}">
              <c16:uniqueId val="{00000000-595B-403A-BE09-B617486FF8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250.21</c:v>
                </c:pt>
                <c:pt idx="2">
                  <c:v>264.77</c:v>
                </c:pt>
                <c:pt idx="3">
                  <c:v>269.33</c:v>
                </c:pt>
                <c:pt idx="4">
                  <c:v>280.23</c:v>
                </c:pt>
              </c:numCache>
            </c:numRef>
          </c:val>
          <c:smooth val="0"/>
          <c:extLst>
            <c:ext xmlns:c16="http://schemas.microsoft.com/office/drawing/2014/chart" uri="{C3380CC4-5D6E-409C-BE32-E72D297353CC}">
              <c16:uniqueId val="{00000001-595B-403A-BE09-B617486FF8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上島町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6556</v>
      </c>
      <c r="AM8" s="51"/>
      <c r="AN8" s="51"/>
      <c r="AO8" s="51"/>
      <c r="AP8" s="51"/>
      <c r="AQ8" s="51"/>
      <c r="AR8" s="51"/>
      <c r="AS8" s="51"/>
      <c r="AT8" s="46">
        <f>データ!T6</f>
        <v>30.38</v>
      </c>
      <c r="AU8" s="46"/>
      <c r="AV8" s="46"/>
      <c r="AW8" s="46"/>
      <c r="AX8" s="46"/>
      <c r="AY8" s="46"/>
      <c r="AZ8" s="46"/>
      <c r="BA8" s="46"/>
      <c r="BB8" s="46">
        <f>データ!U6</f>
        <v>215.8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5.42</v>
      </c>
      <c r="Q10" s="46"/>
      <c r="R10" s="46"/>
      <c r="S10" s="46"/>
      <c r="T10" s="46"/>
      <c r="U10" s="46"/>
      <c r="V10" s="46"/>
      <c r="W10" s="46">
        <f>データ!Q6</f>
        <v>100</v>
      </c>
      <c r="X10" s="46"/>
      <c r="Y10" s="46"/>
      <c r="Z10" s="46"/>
      <c r="AA10" s="46"/>
      <c r="AB10" s="46"/>
      <c r="AC10" s="46"/>
      <c r="AD10" s="51">
        <f>データ!R6</f>
        <v>2160</v>
      </c>
      <c r="AE10" s="51"/>
      <c r="AF10" s="51"/>
      <c r="AG10" s="51"/>
      <c r="AH10" s="51"/>
      <c r="AI10" s="51"/>
      <c r="AJ10" s="51"/>
      <c r="AK10" s="2"/>
      <c r="AL10" s="51">
        <f>データ!V6</f>
        <v>350</v>
      </c>
      <c r="AM10" s="51"/>
      <c r="AN10" s="51"/>
      <c r="AO10" s="51"/>
      <c r="AP10" s="51"/>
      <c r="AQ10" s="51"/>
      <c r="AR10" s="51"/>
      <c r="AS10" s="51"/>
      <c r="AT10" s="46">
        <f>データ!W6</f>
        <v>21.3</v>
      </c>
      <c r="AU10" s="46"/>
      <c r="AV10" s="46"/>
      <c r="AW10" s="46"/>
      <c r="AX10" s="46"/>
      <c r="AY10" s="46"/>
      <c r="AZ10" s="46"/>
      <c r="BA10" s="46"/>
      <c r="BB10" s="46">
        <f>データ!X6</f>
        <v>16.43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zoG6yZnNOHF9Gd1NXCUOgMuk+4QXPWnSgzVBQpgwUFLOBz01/eb6uMuNNcO35pZIPMDobJu6MnkalSwfiZk03A==" saltValue="JeAs1aYkyUuszKjM38IXf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383562</v>
      </c>
      <c r="D6" s="33">
        <f t="shared" si="3"/>
        <v>47</v>
      </c>
      <c r="E6" s="33">
        <f t="shared" si="3"/>
        <v>18</v>
      </c>
      <c r="F6" s="33">
        <f t="shared" si="3"/>
        <v>0</v>
      </c>
      <c r="G6" s="33">
        <f t="shared" si="3"/>
        <v>0</v>
      </c>
      <c r="H6" s="33" t="str">
        <f t="shared" si="3"/>
        <v>愛媛県　上島町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5.42</v>
      </c>
      <c r="Q6" s="34">
        <f t="shared" si="3"/>
        <v>100</v>
      </c>
      <c r="R6" s="34">
        <f t="shared" si="3"/>
        <v>2160</v>
      </c>
      <c r="S6" s="34">
        <f t="shared" si="3"/>
        <v>6556</v>
      </c>
      <c r="T6" s="34">
        <f t="shared" si="3"/>
        <v>30.38</v>
      </c>
      <c r="U6" s="34">
        <f t="shared" si="3"/>
        <v>215.8</v>
      </c>
      <c r="V6" s="34">
        <f t="shared" si="3"/>
        <v>350</v>
      </c>
      <c r="W6" s="34">
        <f t="shared" si="3"/>
        <v>21.3</v>
      </c>
      <c r="X6" s="34">
        <f t="shared" si="3"/>
        <v>16.43</v>
      </c>
      <c r="Y6" s="35">
        <f>IF(Y7="",NA(),Y7)</f>
        <v>83.62</v>
      </c>
      <c r="Z6" s="35">
        <f t="shared" ref="Z6:AH6" si="4">IF(Z7="",NA(),Z7)</f>
        <v>90.3</v>
      </c>
      <c r="AA6" s="35">
        <f t="shared" si="4"/>
        <v>85.74</v>
      </c>
      <c r="AB6" s="35">
        <f t="shared" si="4"/>
        <v>99.17</v>
      </c>
      <c r="AC6" s="35">
        <f t="shared" si="4"/>
        <v>92.4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30.07</v>
      </c>
      <c r="BG6" s="35">
        <f t="shared" ref="BG6:BO6" si="7">IF(BG7="",NA(),BG7)</f>
        <v>18.690000000000001</v>
      </c>
      <c r="BH6" s="35">
        <f t="shared" si="7"/>
        <v>9.8000000000000007</v>
      </c>
      <c r="BI6" s="35">
        <f t="shared" si="7"/>
        <v>2.8</v>
      </c>
      <c r="BJ6" s="35">
        <f t="shared" si="7"/>
        <v>271.5</v>
      </c>
      <c r="BK6" s="35">
        <f t="shared" si="7"/>
        <v>413.5</v>
      </c>
      <c r="BL6" s="35">
        <f t="shared" si="7"/>
        <v>244.85</v>
      </c>
      <c r="BM6" s="35">
        <f t="shared" si="7"/>
        <v>296.89</v>
      </c>
      <c r="BN6" s="35">
        <f t="shared" si="7"/>
        <v>270.57</v>
      </c>
      <c r="BO6" s="35">
        <f t="shared" si="7"/>
        <v>294.27</v>
      </c>
      <c r="BP6" s="34" t="str">
        <f>IF(BP7="","",IF(BP7="-","【-】","【"&amp;SUBSTITUTE(TEXT(BP7,"#,##0.00"),"-","△")&amp;"】"))</f>
        <v>【314.13】</v>
      </c>
      <c r="BQ6" s="35">
        <f>IF(BQ7="",NA(),BQ7)</f>
        <v>17.420000000000002</v>
      </c>
      <c r="BR6" s="35">
        <f t="shared" ref="BR6:BZ6" si="8">IF(BR7="",NA(),BR7)</f>
        <v>18.600000000000001</v>
      </c>
      <c r="BS6" s="35">
        <f t="shared" si="8"/>
        <v>19.02</v>
      </c>
      <c r="BT6" s="35">
        <f t="shared" si="8"/>
        <v>18.95</v>
      </c>
      <c r="BU6" s="35">
        <f t="shared" si="8"/>
        <v>20.78</v>
      </c>
      <c r="BV6" s="35">
        <f t="shared" si="8"/>
        <v>55.84</v>
      </c>
      <c r="BW6" s="35">
        <f t="shared" si="8"/>
        <v>64.78</v>
      </c>
      <c r="BX6" s="35">
        <f t="shared" si="8"/>
        <v>63.06</v>
      </c>
      <c r="BY6" s="35">
        <f t="shared" si="8"/>
        <v>62.5</v>
      </c>
      <c r="BZ6" s="35">
        <f t="shared" si="8"/>
        <v>60.59</v>
      </c>
      <c r="CA6" s="34" t="str">
        <f>IF(CA7="","",IF(CA7="-","【-】","【"&amp;SUBSTITUTE(TEXT(CA7,"#,##0.00"),"-","△")&amp;"】"))</f>
        <v>【58.42】</v>
      </c>
      <c r="CB6" s="35">
        <f>IF(CB7="",NA(),CB7)</f>
        <v>633.87</v>
      </c>
      <c r="CC6" s="35">
        <f t="shared" ref="CC6:CK6" si="9">IF(CC7="",NA(),CC7)</f>
        <v>441.97</v>
      </c>
      <c r="CD6" s="35">
        <f t="shared" si="9"/>
        <v>423.4</v>
      </c>
      <c r="CE6" s="35">
        <f t="shared" si="9"/>
        <v>459.86</v>
      </c>
      <c r="CF6" s="35">
        <f t="shared" si="9"/>
        <v>484.83</v>
      </c>
      <c r="CG6" s="35">
        <f t="shared" si="9"/>
        <v>287.57</v>
      </c>
      <c r="CH6" s="35">
        <f t="shared" si="9"/>
        <v>250.21</v>
      </c>
      <c r="CI6" s="35">
        <f t="shared" si="9"/>
        <v>264.77</v>
      </c>
      <c r="CJ6" s="35">
        <f t="shared" si="9"/>
        <v>269.33</v>
      </c>
      <c r="CK6" s="35">
        <f t="shared" si="9"/>
        <v>280.23</v>
      </c>
      <c r="CL6" s="34" t="str">
        <f>IF(CL7="","",IF(CL7="-","【-】","【"&amp;SUBSTITUTE(TEXT(CL7,"#,##0.00"),"-","△")&amp;"】"))</f>
        <v>【282.28】</v>
      </c>
      <c r="CM6" s="35">
        <f>IF(CM7="",NA(),CM7)</f>
        <v>43.33</v>
      </c>
      <c r="CN6" s="35">
        <f t="shared" ref="CN6:CV6" si="10">IF(CN7="",NA(),CN7)</f>
        <v>60</v>
      </c>
      <c r="CO6" s="35">
        <f t="shared" si="10"/>
        <v>63.75</v>
      </c>
      <c r="CP6" s="35">
        <f t="shared" si="10"/>
        <v>60.23</v>
      </c>
      <c r="CQ6" s="35">
        <f t="shared" si="10"/>
        <v>47.52</v>
      </c>
      <c r="CR6" s="35">
        <f t="shared" si="10"/>
        <v>61.55</v>
      </c>
      <c r="CS6" s="35">
        <f t="shared" si="10"/>
        <v>61.79</v>
      </c>
      <c r="CT6" s="35">
        <f t="shared" si="10"/>
        <v>59.94</v>
      </c>
      <c r="CU6" s="35">
        <f t="shared" si="10"/>
        <v>59.64</v>
      </c>
      <c r="CV6" s="35">
        <f t="shared" si="10"/>
        <v>58.19</v>
      </c>
      <c r="CW6" s="34" t="str">
        <f>IF(CW7="","",IF(CW7="-","【-】","【"&amp;SUBSTITUTE(TEXT(CW7,"#,##0.00"),"-","△")&amp;"】"))</f>
        <v>【57.83】</v>
      </c>
      <c r="CX6" s="35">
        <f>IF(CX7="",NA(),CX7)</f>
        <v>94.59</v>
      </c>
      <c r="CY6" s="35">
        <f t="shared" ref="CY6:DG6" si="11">IF(CY7="",NA(),CY7)</f>
        <v>93.79</v>
      </c>
      <c r="CZ6" s="35">
        <f t="shared" si="11"/>
        <v>94.33</v>
      </c>
      <c r="DA6" s="35">
        <f t="shared" si="11"/>
        <v>95.21</v>
      </c>
      <c r="DB6" s="35">
        <f t="shared" si="11"/>
        <v>96</v>
      </c>
      <c r="DC6" s="35">
        <f t="shared" si="11"/>
        <v>67.489999999999995</v>
      </c>
      <c r="DD6" s="35">
        <f t="shared" si="11"/>
        <v>92.44</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383562</v>
      </c>
      <c r="D7" s="37">
        <v>47</v>
      </c>
      <c r="E7" s="37">
        <v>18</v>
      </c>
      <c r="F7" s="37">
        <v>0</v>
      </c>
      <c r="G7" s="37">
        <v>0</v>
      </c>
      <c r="H7" s="37" t="s">
        <v>98</v>
      </c>
      <c r="I7" s="37" t="s">
        <v>99</v>
      </c>
      <c r="J7" s="37" t="s">
        <v>100</v>
      </c>
      <c r="K7" s="37" t="s">
        <v>101</v>
      </c>
      <c r="L7" s="37" t="s">
        <v>102</v>
      </c>
      <c r="M7" s="37" t="s">
        <v>103</v>
      </c>
      <c r="N7" s="38" t="s">
        <v>104</v>
      </c>
      <c r="O7" s="38" t="s">
        <v>105</v>
      </c>
      <c r="P7" s="38">
        <v>5.42</v>
      </c>
      <c r="Q7" s="38">
        <v>100</v>
      </c>
      <c r="R7" s="38">
        <v>2160</v>
      </c>
      <c r="S7" s="38">
        <v>6556</v>
      </c>
      <c r="T7" s="38">
        <v>30.38</v>
      </c>
      <c r="U7" s="38">
        <v>215.8</v>
      </c>
      <c r="V7" s="38">
        <v>350</v>
      </c>
      <c r="W7" s="38">
        <v>21.3</v>
      </c>
      <c r="X7" s="38">
        <v>16.43</v>
      </c>
      <c r="Y7" s="38">
        <v>83.62</v>
      </c>
      <c r="Z7" s="38">
        <v>90.3</v>
      </c>
      <c r="AA7" s="38">
        <v>85.74</v>
      </c>
      <c r="AB7" s="38">
        <v>99.17</v>
      </c>
      <c r="AC7" s="38">
        <v>92.4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30.07</v>
      </c>
      <c r="BG7" s="38">
        <v>18.690000000000001</v>
      </c>
      <c r="BH7" s="38">
        <v>9.8000000000000007</v>
      </c>
      <c r="BI7" s="38">
        <v>2.8</v>
      </c>
      <c r="BJ7" s="38">
        <v>271.5</v>
      </c>
      <c r="BK7" s="38">
        <v>413.5</v>
      </c>
      <c r="BL7" s="38">
        <v>244.85</v>
      </c>
      <c r="BM7" s="38">
        <v>296.89</v>
      </c>
      <c r="BN7" s="38">
        <v>270.57</v>
      </c>
      <c r="BO7" s="38">
        <v>294.27</v>
      </c>
      <c r="BP7" s="38">
        <v>314.13</v>
      </c>
      <c r="BQ7" s="38">
        <v>17.420000000000002</v>
      </c>
      <c r="BR7" s="38">
        <v>18.600000000000001</v>
      </c>
      <c r="BS7" s="38">
        <v>19.02</v>
      </c>
      <c r="BT7" s="38">
        <v>18.95</v>
      </c>
      <c r="BU7" s="38">
        <v>20.78</v>
      </c>
      <c r="BV7" s="38">
        <v>55.84</v>
      </c>
      <c r="BW7" s="38">
        <v>64.78</v>
      </c>
      <c r="BX7" s="38">
        <v>63.06</v>
      </c>
      <c r="BY7" s="38">
        <v>62.5</v>
      </c>
      <c r="BZ7" s="38">
        <v>60.59</v>
      </c>
      <c r="CA7" s="38">
        <v>58.42</v>
      </c>
      <c r="CB7" s="38">
        <v>633.87</v>
      </c>
      <c r="CC7" s="38">
        <v>441.97</v>
      </c>
      <c r="CD7" s="38">
        <v>423.4</v>
      </c>
      <c r="CE7" s="38">
        <v>459.86</v>
      </c>
      <c r="CF7" s="38">
        <v>484.83</v>
      </c>
      <c r="CG7" s="38">
        <v>287.57</v>
      </c>
      <c r="CH7" s="38">
        <v>250.21</v>
      </c>
      <c r="CI7" s="38">
        <v>264.77</v>
      </c>
      <c r="CJ7" s="38">
        <v>269.33</v>
      </c>
      <c r="CK7" s="38">
        <v>280.23</v>
      </c>
      <c r="CL7" s="38">
        <v>282.27999999999997</v>
      </c>
      <c r="CM7" s="38">
        <v>43.33</v>
      </c>
      <c r="CN7" s="38">
        <v>60</v>
      </c>
      <c r="CO7" s="38">
        <v>63.75</v>
      </c>
      <c r="CP7" s="38">
        <v>60.23</v>
      </c>
      <c r="CQ7" s="38">
        <v>47.52</v>
      </c>
      <c r="CR7" s="38">
        <v>61.55</v>
      </c>
      <c r="CS7" s="38">
        <v>61.79</v>
      </c>
      <c r="CT7" s="38">
        <v>59.94</v>
      </c>
      <c r="CU7" s="38">
        <v>59.64</v>
      </c>
      <c r="CV7" s="38">
        <v>58.19</v>
      </c>
      <c r="CW7" s="38">
        <v>57.83</v>
      </c>
      <c r="CX7" s="38">
        <v>94.59</v>
      </c>
      <c r="CY7" s="38">
        <v>93.79</v>
      </c>
      <c r="CZ7" s="38">
        <v>94.33</v>
      </c>
      <c r="DA7" s="38">
        <v>95.21</v>
      </c>
      <c r="DB7" s="38">
        <v>96</v>
      </c>
      <c r="DC7" s="38">
        <v>67.489999999999995</v>
      </c>
      <c r="DD7" s="38">
        <v>92.44</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2022-02-15T01:06:20Z</cp:lastPrinted>
  <dcterms:created xsi:type="dcterms:W3CDTF">2021-12-03T08:11:36Z</dcterms:created>
  <dcterms:modified xsi:type="dcterms:W3CDTF">2022-02-15T01:06:21Z</dcterms:modified>
  <cp:category/>
</cp:coreProperties>
</file>