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10.1.3.21\22.環境整備課\04.上下水道班\03.下水道係\02データ\経営比較分析\R3\"/>
    </mc:Choice>
  </mc:AlternateContent>
  <xr:revisionPtr revIDLastSave="0" documentId="13_ncr:1_{AAD7D26F-3134-437C-B5C2-5F9D10CF967F}" xr6:coauthVersionLast="36" xr6:coauthVersionMax="36" xr10:uidLastSave="{00000000-0000-0000-0000-000000000000}"/>
  <workbookProtection workbookAlgorithmName="SHA-512" workbookHashValue="JD6fDggOkjG7M5rymxo2RcDBo+Cll2tPMsvCjKtQ8GHXR+VYsUQjZeeG7/UgSq36X8UFAZb8JC1yjXUt77yg6w==" workbookSaltValue="vpnT/obYT8fIzHbhdEkAGg==" workbookSpinCount="100000" lockStructure="1"/>
  <bookViews>
    <workbookView xWindow="0" yWindow="0" windowWidth="15330" windowHeight="346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BB8" i="4"/>
  <c r="AT8" i="4"/>
  <c r="AD8" i="4"/>
  <c r="W8" i="4"/>
  <c r="I8" i="4"/>
  <c r="B8" i="4"/>
  <c r="B6"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<sst xmlns="http://schemas.openxmlformats.org/spreadsheetml/2006/main" count="236" uniqueCount="120">
  <si>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</si>
  <si>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</si>
  <si>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</si>
  <si>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</si>
  <si>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</si>
  <si>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</si>
  <si>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</si>
  <si>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</si>
  <si>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</si>
  <si>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</si>
  <si>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</si>
  <si>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</si>
  <si>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</si>
  <si>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</si>
  <si>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</si>
  <si>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</si>
  <si>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</si>
  <si>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</si>
  <si>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</si>
  <si>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</si>
  <si>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</si>
  <si>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</si>
  <si>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</si>
  <si>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</si>
  <si>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</si>
  <si>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</si>
  <si>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</si>
  <si>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</si>
  <si>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</si>
  <si>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</si>
  <si>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</si>
  <si>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</si>
  <si>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</si>
  <si>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</si>
  <si>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</si>
  <si>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</si>
  <si>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</si>
  <si>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</si>
  <si>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</si>
  <si>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</si>
  <si>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</si>
  <si>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</si>
  <si>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</si>
  <si>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</si>
  <si>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</si>
  <si>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</si>
  <si>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</si>
  <si>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</si>
  <si>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</si>
  <si>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</si>
  <si>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</si>
  <si>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</si>
  <si>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</si>
  <si>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</si>
  <si>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</si>
  <si>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</si>
  <si>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</si>
  <si>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</si>
  <si>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</si>
  <si>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</si>
  <si>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</si>
  <si>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</si>
  <si>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</si>
  <si>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</si>
  <si>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</si>
  <si>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</si>
  <si>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</si>
  <si>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</si>
  <si>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</si>
  <si>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</si>
  <si>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</si>
  <si>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</si>
  <si>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</si>
  <si>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</si>
  <si>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</si>
  <si>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</si>
  <si>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</si>
  <si>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</si>
  <si>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</si>
  <si>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</si>
  <si>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</si>
  <si>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</si>
  <si>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</si>
  <si>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</si>
  <si>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</si>
  <si>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</si>
  <si>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</si>
  <si>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</si>
  <si>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</si>
  <si>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</si>
  <si>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</si>
  <si>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</si>
  <si>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</si>
  <si>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</si>
  <si>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</si>
  <si>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</si>
  <si>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</si>
  <si>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</si>
  <si>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</si>
  <si>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</si>
  <si>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</si>
  <si>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</si>
  <si>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</si>
  <si>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</si>
  <si>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</si>
  <si>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</si>
  <si>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</si>
  <si>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</si>
  <si>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</si>
  <si>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</si>
  <si>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</si>
  <si>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</si>
  <si>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</si>
  <si>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</si>
  <si>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</si>
  <si>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</si>
  <si>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</si>
  <si>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汚水処理原価を下げ、料金回収率及び水洗化率を上げる必要があるが、高齢化、人口の減少のため、安易な料金改定は行えない。
　また、公共下水道事業、農業集落排水事業、浄化槽事業の使用料は公平性を保つために統一している。
　平成28年度に策定した経営戦略を踏まえ、令和５年度の法的化移行に向け適切な料金設定を行うとともに、過疎化・高齢化に対応した、施設の維持管理方法も検討し、経費の節減も行っていく。</t>
    <rPh sb="108" eb="110">
      <t>ヘイセイ</t>
    </rPh>
    <rPh sb="128" eb="130">
      <t>レイワ</t>
    </rPh>
    <rPh sb="131" eb="133">
      <t>ネンド</t>
    </rPh>
    <rPh sb="134" eb="136">
      <t>ホウテキ</t>
    </rPh>
    <rPh sb="136" eb="137">
      <t>カ</t>
    </rPh>
    <rPh sb="137" eb="139">
      <t>イコウ</t>
    </rPh>
    <rPh sb="140" eb="141">
      <t>ム</t>
    </rPh>
    <phoneticPr fontId="4"/>
  </si>
  <si>
    <t>供用開始後、約26年経過しており、機械類の経年劣化による修理個所も増えてきている。また、管路は管径が小さく材質も塩化ビニール管がほとんどであり破損等は少ないと考える。
　管路や施設の耐震化については、耐震診断を先送りにしている状況にあり、今後の経営状況を見て診断を実施していきたい。
　今後、施設修理が増加する見込みであり、施設更新の検討と合わせて、耐震診断実施後には診断結果を含めての検討が必要である。</t>
    <phoneticPr fontId="4"/>
  </si>
  <si>
    <t xml:space="preserve">下水道管路延長約68㎞、処理施設５箇所及びマンホールポンプ75箇所の農業集落排水施設を設置している。そのため、設備投資に多額の費用を要し、債務残高が多い。
　処理施設、マンホールポンプが多く維持管理費増加の要因となっており、過疎化・高齢化が進み有収水量も少なく汚水処理原価が高く費用の効率性は悪くなっている。
　経費回収率が低いため、一般会計からの繰入金への依存傾向が高く、近隣市町よりも料金設定が高く、安易な料金改定は難しい。
　令和5年度から企業会計移行を予定しているが、経営改善へ向けての効果的な施策の検討が必要となっている。
</t>
    <rPh sb="156" eb="158">
      <t>ケイヒ</t>
    </rPh>
    <rPh sb="158" eb="161">
      <t>カイシュウリツ</t>
    </rPh>
    <rPh sb="162" eb="163">
      <t>ヒク</t>
    </rPh>
    <rPh sb="167" eb="171">
      <t>イッパンカイケイ</t>
    </rPh>
    <rPh sb="174" eb="177">
      <t>クリイレキン</t>
    </rPh>
    <rPh sb="179" eb="183">
      <t>イゾンケイコウ</t>
    </rPh>
    <rPh sb="184" eb="185">
      <t>タカ</t>
    </rPh>
    <rPh sb="187" eb="191">
      <t>キンリンシチョウ</t>
    </rPh>
    <rPh sb="194" eb="198">
      <t>リョウキンセッテイ</t>
    </rPh>
    <rPh sb="199" eb="200">
      <t>タカ</t>
    </rPh>
    <rPh sb="202" eb="204">
      <t>アンイ</t>
    </rPh>
    <rPh sb="205" eb="209">
      <t>リョウキンカイテイ</t>
    </rPh>
    <rPh sb="210" eb="211">
      <t>ムズカ</t>
    </rPh>
    <rPh sb="216" eb="218">
      <t>レイワ</t>
    </rPh>
    <rPh sb="219" eb="220">
      <t>ネン</t>
    </rPh>
    <rPh sb="220" eb="221">
      <t>ド</t>
    </rPh>
    <rPh sb="223" eb="227">
      <t>キギョウカイケイ</t>
    </rPh>
    <rPh sb="227" eb="229">
      <t>イコウ</t>
    </rPh>
    <rPh sb="230" eb="232">
      <t>ヨテイ</t>
    </rPh>
    <rPh sb="238" eb="242">
      <t>ケイエイカイゼン</t>
    </rPh>
    <rPh sb="243" eb="244">
      <t>ム</t>
    </rPh>
    <rPh sb="247" eb="250">
      <t>コウカテキ</t>
    </rPh>
    <rPh sb="251" eb="253">
      <t>セサク</t>
    </rPh>
    <rPh sb="254" eb="256">
      <t>ケントウ</t>
    </rPh>
    <rPh sb="257" eb="25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</si>
</sst>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4C-4534-83C6-886883190A1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DF4C-4534-83C6-886883190A1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43.5</c:v>
                </c:pt>
                <c:pt idx="1">
                  <c:v>44.33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A79-4598-9799-2F5154E9C59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1A79-4598-9799-2F5154E9C59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77.09</c:v>
                </c:pt>
                <c:pt idx="1">
                  <c:v>76.430000000000007</c:v>
                </c:pt>
                <c:pt idx="2">
                  <c:v>80.19</c:v>
                </c:pt>
                <c:pt idx="3">
                  <c:v>78.650000000000006</c:v>
                </c:pt>
                <c:pt idx="4">
                  <c:v>79.989999999999995</c:v>
                </c:pt>
              </c:numCache>
            </c:numRef>
          </c:val>
          <c:extLst>
            <c:ext xmlns:c16="http://schemas.microsoft.com/office/drawing/2014/chart" uri="{C3380CC4-5D6E-409C-BE32-E72D297353CC}">
              <c16:uniqueId val="{00000000-3987-4874-9A89-C1D5C53FA0A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3987-4874-9A89-C1D5C53FA0A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84.64</c:v>
                </c:pt>
                <c:pt idx="1">
                  <c:v>86.01</c:v>
                </c:pt>
                <c:pt idx="2">
                  <c:v>85.98</c:v>
                </c:pt>
                <c:pt idx="3">
                  <c:v>84.29</c:v>
                </c:pt>
                <c:pt idx="4">
                  <c:v>93.67</c:v>
                </c:pt>
              </c:numCache>
            </c:numRef>
          </c:val>
          <c:extLst>
            <c:ext xmlns:c16="http://schemas.microsoft.com/office/drawing/2014/chart" uri="{C3380CC4-5D6E-409C-BE32-E72D297353CC}">
              <c16:uniqueId val="{00000000-D60E-4D5C-B5F0-AA7CEDE0462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0E-4D5C-B5F0-AA7CEDE0462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81-4CF0-ADCB-9E1A0E71DAD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81-4CF0-ADCB-9E1A0E71DAD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B3-47FD-9A8F-3470B84BDAD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B3-47FD-9A8F-3470B84BDAD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F5-43CB-BBBB-68B1BB378BF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F5-43CB-BBBB-68B1BB378BF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4C-437A-98F6-865EDE604E9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4C-437A-98F6-865EDE604E9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2072.8200000000002</c:v>
                </c:pt>
                <c:pt idx="1">
                  <c:v>0</c:v>
                </c:pt>
                <c:pt idx="2">
                  <c:v>0</c:v>
                </c:pt>
                <c:pt idx="3" formatCode="#,##0.00;&quot;△&quot;#,##0.00;&quot;-&quot;">
                  <c:v>4275.8900000000003</c:v>
                </c:pt>
                <c:pt idx="4" formatCode="#,##0.00;&quot;△&quot;#,##0.00;&quot;-&quot;">
                  <c:v>3605</c:v>
                </c:pt>
              </c:numCache>
            </c:numRef>
          </c:val>
          <c:extLst>
            <c:ext xmlns:c16="http://schemas.microsoft.com/office/drawing/2014/chart" uri="{C3380CC4-5D6E-409C-BE32-E72D297353CC}">
              <c16:uniqueId val="{00000000-2171-482E-9A99-39BBA6DC02C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2171-482E-9A99-39BBA6DC02C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22.51</c:v>
                </c:pt>
                <c:pt idx="1">
                  <c:v>22.38</c:v>
                </c:pt>
                <c:pt idx="2">
                  <c:v>19.57</c:v>
                </c:pt>
                <c:pt idx="3">
                  <c:v>20.87</c:v>
                </c:pt>
                <c:pt idx="4">
                  <c:v>22.41</c:v>
                </c:pt>
              </c:numCache>
            </c:numRef>
          </c:val>
          <c:extLst>
            <c:ext xmlns:c16="http://schemas.microsoft.com/office/drawing/2014/chart" uri="{C3380CC4-5D6E-409C-BE32-E72D297353CC}">
              <c16:uniqueId val="{00000000-A9E6-4196-BE30-69BD506B231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A9E6-4196-BE30-69BD506B231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874.36</c:v>
                </c:pt>
                <c:pt idx="1">
                  <c:v>870.89</c:v>
                </c:pt>
                <c:pt idx="2">
                  <c:v>1008.99</c:v>
                </c:pt>
                <c:pt idx="3">
                  <c:v>967.75</c:v>
                </c:pt>
                <c:pt idx="4">
                  <c:v>930.61</c:v>
                </c:pt>
              </c:numCache>
            </c:numRef>
          </c:val>
          <c:extLst>
            <c:ext xmlns:c16="http://schemas.microsoft.com/office/drawing/2014/chart" uri="{C3380CC4-5D6E-409C-BE32-E72D297353CC}">
              <c16:uniqueId val="{00000000-1F07-4C43-962B-610D3039752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1F07-4C43-962B-610D3039752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16"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久万高原町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7924</v>
      </c>
      <c r="AM8" s="51"/>
      <c r="AN8" s="51"/>
      <c r="AO8" s="51"/>
      <c r="AP8" s="51"/>
      <c r="AQ8" s="51"/>
      <c r="AR8" s="51"/>
      <c r="AS8" s="51"/>
      <c r="AT8" s="46">
        <f>データ!T6</f>
        <v>583.69000000000005</v>
      </c>
      <c r="AU8" s="46"/>
      <c r="AV8" s="46"/>
      <c r="AW8" s="46"/>
      <c r="AX8" s="46"/>
      <c r="AY8" s="46"/>
      <c r="AZ8" s="46"/>
      <c r="BA8" s="46"/>
      <c r="BB8" s="46">
        <f>データ!U6</f>
        <v>13.58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20.11</v>
      </c>
      <c r="Q10" s="46"/>
      <c r="R10" s="46"/>
      <c r="S10" s="46"/>
      <c r="T10" s="46"/>
      <c r="U10" s="46"/>
      <c r="V10" s="46"/>
      <c r="W10" s="46">
        <f>データ!Q6</f>
        <v>100</v>
      </c>
      <c r="X10" s="46"/>
      <c r="Y10" s="46"/>
      <c r="Z10" s="46"/>
      <c r="AA10" s="46"/>
      <c r="AB10" s="46"/>
      <c r="AC10" s="46"/>
      <c r="AD10" s="51">
        <f>データ!R6</f>
        <v>3603</v>
      </c>
      <c r="AE10" s="51"/>
      <c r="AF10" s="51"/>
      <c r="AG10" s="51"/>
      <c r="AH10" s="51"/>
      <c r="AI10" s="51"/>
      <c r="AJ10" s="51"/>
      <c r="AK10" s="2"/>
      <c r="AL10" s="51">
        <f>データ!V6</f>
        <v>1574</v>
      </c>
      <c r="AM10" s="51"/>
      <c r="AN10" s="51"/>
      <c r="AO10" s="51"/>
      <c r="AP10" s="51"/>
      <c r="AQ10" s="51"/>
      <c r="AR10" s="51"/>
      <c r="AS10" s="51"/>
      <c r="AT10" s="46">
        <f>データ!W6</f>
        <v>0.98</v>
      </c>
      <c r="AU10" s="46"/>
      <c r="AV10" s="46"/>
      <c r="AW10" s="46"/>
      <c r="AX10" s="46"/>
      <c r="AY10" s="46"/>
      <c r="AZ10" s="46"/>
      <c r="BA10" s="46"/>
      <c r="BB10" s="46">
        <f>データ!X6</f>
        <v>1606.12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819aTGoz7lAj0vJwUlh8hYAe+M6Nfvc7O/cwLW82O1U5J/SAW3rUhPDn74suBTyske9Xsl98j1GeWIrLO+LSiw==" saltValue="ym7BkKFcC2iVq+hq/7SkY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383864</v>
      </c>
      <c r="D6" s="33">
        <f t="shared" si="3"/>
        <v>47</v>
      </c>
      <c r="E6" s="33">
        <f t="shared" si="3"/>
        <v>17</v>
      </c>
      <c r="F6" s="33">
        <f t="shared" si="3"/>
        <v>5</v>
      </c>
      <c r="G6" s="33">
        <f t="shared" si="3"/>
        <v>0</v>
      </c>
      <c r="H6" s="33" t="str">
        <f t="shared" si="3"/>
        <v>愛媛県　久万高原町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20.11</v>
      </c>
      <c r="Q6" s="34">
        <f t="shared" si="3"/>
        <v>100</v>
      </c>
      <c r="R6" s="34">
        <f t="shared" si="3"/>
        <v>3603</v>
      </c>
      <c r="S6" s="34">
        <f t="shared" si="3"/>
        <v>7924</v>
      </c>
      <c r="T6" s="34">
        <f t="shared" si="3"/>
        <v>583.69000000000005</v>
      </c>
      <c r="U6" s="34">
        <f t="shared" si="3"/>
        <v>13.58</v>
      </c>
      <c r="V6" s="34">
        <f t="shared" si="3"/>
        <v>1574</v>
      </c>
      <c r="W6" s="34">
        <f t="shared" si="3"/>
        <v>0.98</v>
      </c>
      <c r="X6" s="34">
        <f t="shared" si="3"/>
        <v>1606.12</v>
      </c>
      <c r="Y6" s="35">
        <f>IF(Y7="",NA(),Y7)</f>
        <v>84.64</v>
      </c>
      <c r="Z6" s="35">
        <f t="shared" ref="Z6:AH6" si="4">IF(Z7="",NA(),Z7)</f>
        <v>86.01</v>
      </c>
      <c r="AA6" s="35">
        <f t="shared" si="4"/>
        <v>85.98</v>
      </c>
      <c r="AB6" s="35">
        <f t="shared" si="4"/>
        <v>84.29</v>
      </c>
      <c r="AC6" s="35">
        <f t="shared" si="4"/>
        <v>93.67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2072.8200000000002</v>
      </c>
      <c r="BG6" s="34">
        <f t="shared" ref="BG6:BO6" si="7">IF(BG7="",NA(),BG7)</f>
        <v>0</v>
      </c>
      <c r="BH6" s="34">
        <f t="shared" si="7"/>
        <v>0</v>
      </c>
      <c r="BI6" s="35">
        <f t="shared" si="7"/>
        <v>4275.8900000000003</v>
      </c>
      <c r="BJ6" s="35">
        <f t="shared" si="7"/>
        <v>3605</v>
      </c>
      <c r="BK6" s="35">
        <f t="shared" si="7"/>
        <v>974.93</v>
      </c>
      <c r="BL6" s="35">
        <f t="shared" si="7"/>
        <v>855.8</v>
      </c>
      <c r="BM6" s="35">
        <f t="shared" si="7"/>
        <v>789.46</v>
      </c>
      <c r="BN6" s="35">
        <f t="shared" si="7"/>
        <v>826.83</v>
      </c>
      <c r="BO6" s="35">
        <f t="shared" si="7"/>
        <v>867.83</v>
      </c>
      <c r="BP6" s="34" t="str">
        <f>IF(BP7="","",IF(BP7="-","【-】","【"&amp;SUBSTITUTE(TEXT(BP7,"#,##0.00"),"-","△")&amp;"】"))</f>
        <v>【832.52】</v>
      </c>
      <c r="BQ6" s="35">
        <f>IF(BQ7="",NA(),BQ7)</f>
        <v>22.51</v>
      </c>
      <c r="BR6" s="35">
        <f t="shared" ref="BR6:BZ6" si="8">IF(BR7="",NA(),BR7)</f>
        <v>22.38</v>
      </c>
      <c r="BS6" s="35">
        <f t="shared" si="8"/>
        <v>19.57</v>
      </c>
      <c r="BT6" s="35">
        <f t="shared" si="8"/>
        <v>20.87</v>
      </c>
      <c r="BU6" s="35">
        <f t="shared" si="8"/>
        <v>22.41</v>
      </c>
      <c r="BV6" s="35">
        <f t="shared" si="8"/>
        <v>55.32</v>
      </c>
      <c r="BW6" s="35">
        <f t="shared" si="8"/>
        <v>59.8</v>
      </c>
      <c r="BX6" s="35">
        <f t="shared" si="8"/>
        <v>57.77</v>
      </c>
      <c r="BY6" s="35">
        <f t="shared" si="8"/>
        <v>57.31</v>
      </c>
      <c r="BZ6" s="35">
        <f t="shared" si="8"/>
        <v>57.08</v>
      </c>
      <c r="CA6" s="34" t="str">
        <f>IF(CA7="","",IF(CA7="-","【-】","【"&amp;SUBSTITUTE(TEXT(CA7,"#,##0.00"),"-","△")&amp;"】"))</f>
        <v>【60.94】</v>
      </c>
      <c r="CB6" s="35">
        <f>IF(CB7="",NA(),CB7)</f>
        <v>874.36</v>
      </c>
      <c r="CC6" s="35">
        <f t="shared" ref="CC6:CK6" si="9">IF(CC7="",NA(),CC7)</f>
        <v>870.89</v>
      </c>
      <c r="CD6" s="35">
        <f t="shared" si="9"/>
        <v>1008.99</v>
      </c>
      <c r="CE6" s="35">
        <f t="shared" si="9"/>
        <v>967.75</v>
      </c>
      <c r="CF6" s="35">
        <f t="shared" si="9"/>
        <v>930.61</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43.5</v>
      </c>
      <c r="CN6" s="35">
        <f t="shared" ref="CN6:CV6" si="10">IF(CN7="",NA(),CN7)</f>
        <v>44.33</v>
      </c>
      <c r="CO6" s="34">
        <f t="shared" si="10"/>
        <v>0</v>
      </c>
      <c r="CP6" s="34">
        <f t="shared" si="10"/>
        <v>0</v>
      </c>
      <c r="CQ6" s="34">
        <f t="shared" si="10"/>
        <v>0</v>
      </c>
      <c r="CR6" s="35">
        <f t="shared" si="10"/>
        <v>60.65</v>
      </c>
      <c r="CS6" s="35">
        <f t="shared" si="10"/>
        <v>51.75</v>
      </c>
      <c r="CT6" s="35">
        <f t="shared" si="10"/>
        <v>50.68</v>
      </c>
      <c r="CU6" s="35">
        <f t="shared" si="10"/>
        <v>50.14</v>
      </c>
      <c r="CV6" s="35">
        <f t="shared" si="10"/>
        <v>54.83</v>
      </c>
      <c r="CW6" s="34" t="str">
        <f>IF(CW7="","",IF(CW7="-","【-】","【"&amp;SUBSTITUTE(TEXT(CW7,"#,##0.00"),"-","△")&amp;"】"))</f>
        <v>【54.84】</v>
      </c>
      <c r="CX6" s="35">
        <f>IF(CX7="",NA(),CX7)</f>
        <v>77.09</v>
      </c>
      <c r="CY6" s="35">
        <f t="shared" ref="CY6:DG6" si="11">IF(CY7="",NA(),CY7)</f>
        <v>76.430000000000007</v>
      </c>
      <c r="CZ6" s="35">
        <f t="shared" si="11"/>
        <v>80.19</v>
      </c>
      <c r="DA6" s="35">
        <f t="shared" si="11"/>
        <v>78.650000000000006</v>
      </c>
      <c r="DB6" s="35">
        <f t="shared" si="11"/>
        <v>79.989999999999995</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383864</v>
      </c>
      <c r="D7" s="37">
        <v>47</v>
      </c>
      <c r="E7" s="37">
        <v>17</v>
      </c>
      <c r="F7" s="37">
        <v>5</v>
      </c>
      <c r="G7" s="37">
        <v>0</v>
      </c>
      <c r="H7" s="37" t="s">
        <v>97</v>
      </c>
      <c r="I7" s="37" t="s">
        <v>98</v>
      </c>
      <c r="J7" s="37" t="s">
        <v>99</v>
      </c>
      <c r="K7" s="37" t="s">
        <v>100</v>
      </c>
      <c r="L7" s="37" t="s">
        <v>101</v>
      </c>
      <c r="M7" s="37" t="s">
        <v>102</v>
      </c>
      <c r="N7" s="38" t="s">
        <v>103</v>
      </c>
      <c r="O7" s="38" t="s">
        <v>104</v>
      </c>
      <c r="P7" s="38">
        <v>20.11</v>
      </c>
      <c r="Q7" s="38">
        <v>100</v>
      </c>
      <c r="R7" s="38">
        <v>3603</v>
      </c>
      <c r="S7" s="38">
        <v>7924</v>
      </c>
      <c r="T7" s="38">
        <v>583.69000000000005</v>
      </c>
      <c r="U7" s="38">
        <v>13.58</v>
      </c>
      <c r="V7" s="38">
        <v>1574</v>
      </c>
      <c r="W7" s="38">
        <v>0.98</v>
      </c>
      <c r="X7" s="38">
        <v>1606.12</v>
      </c>
      <c r="Y7" s="38">
        <v>84.64</v>
      </c>
      <c r="Z7" s="38">
        <v>86.01</v>
      </c>
      <c r="AA7" s="38">
        <v>85.98</v>
      </c>
      <c r="AB7" s="38">
        <v>84.29</v>
      </c>
      <c r="AC7" s="38">
        <v>93.67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2072.8200000000002</v>
      </c>
      <c r="BG7" s="38">
        <v>0</v>
      </c>
      <c r="BH7" s="38">
        <v>0</v>
      </c>
      <c r="BI7" s="38">
        <v>4275.8900000000003</v>
      </c>
      <c r="BJ7" s="38">
        <v>3605</v>
      </c>
      <c r="BK7" s="38">
        <v>974.93</v>
      </c>
      <c r="BL7" s="38">
        <v>855.8</v>
      </c>
      <c r="BM7" s="38">
        <v>789.46</v>
      </c>
      <c r="BN7" s="38">
        <v>826.83</v>
      </c>
      <c r="BO7" s="38">
        <v>867.83</v>
      </c>
      <c r="BP7" s="38">
        <v>832.52</v>
      </c>
      <c r="BQ7" s="38">
        <v>22.51</v>
      </c>
      <c r="BR7" s="38">
        <v>22.38</v>
      </c>
      <c r="BS7" s="38">
        <v>19.57</v>
      </c>
      <c r="BT7" s="38">
        <v>20.87</v>
      </c>
      <c r="BU7" s="38">
        <v>22.41</v>
      </c>
      <c r="BV7" s="38">
        <v>55.32</v>
      </c>
      <c r="BW7" s="38">
        <v>59.8</v>
      </c>
      <c r="BX7" s="38">
        <v>57.77</v>
      </c>
      <c r="BY7" s="38">
        <v>57.31</v>
      </c>
      <c r="BZ7" s="38">
        <v>57.08</v>
      </c>
      <c r="CA7" s="38">
        <v>60.94</v>
      </c>
      <c r="CB7" s="38">
        <v>874.36</v>
      </c>
      <c r="CC7" s="38">
        <v>870.89</v>
      </c>
      <c r="CD7" s="38">
        <v>1008.99</v>
      </c>
      <c r="CE7" s="38">
        <v>967.75</v>
      </c>
      <c r="CF7" s="38">
        <v>930.61</v>
      </c>
      <c r="CG7" s="38">
        <v>283.17</v>
      </c>
      <c r="CH7" s="38">
        <v>263.76</v>
      </c>
      <c r="CI7" s="38">
        <v>274.35000000000002</v>
      </c>
      <c r="CJ7" s="38">
        <v>273.52</v>
      </c>
      <c r="CK7" s="38">
        <v>274.99</v>
      </c>
      <c r="CL7" s="38">
        <v>253.04</v>
      </c>
      <c r="CM7" s="38">
        <v>43.5</v>
      </c>
      <c r="CN7" s="38">
        <v>44.33</v>
      </c>
      <c r="CO7" s="38">
        <v>0</v>
      </c>
      <c r="CP7" s="38">
        <v>0</v>
      </c>
      <c r="CQ7" s="38">
        <v>0</v>
      </c>
      <c r="CR7" s="38">
        <v>60.65</v>
      </c>
      <c r="CS7" s="38">
        <v>51.75</v>
      </c>
      <c r="CT7" s="38">
        <v>50.68</v>
      </c>
      <c r="CU7" s="38">
        <v>50.14</v>
      </c>
      <c r="CV7" s="38">
        <v>54.83</v>
      </c>
      <c r="CW7" s="38">
        <v>54.84</v>
      </c>
      <c r="CX7" s="38">
        <v>77.09</v>
      </c>
      <c r="CY7" s="38">
        <v>76.430000000000007</v>
      </c>
      <c r="CZ7" s="38">
        <v>80.19</v>
      </c>
      <c r="DA7" s="38">
        <v>78.650000000000006</v>
      </c>
      <c r="DB7" s="38">
        <v>79.989999999999995</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112</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菅儀憲</cp:lastModifiedBy>
  <cp:lastPrinted>2022-02-02T09:27:25Z</cp:lastPrinted>
  <dcterms:created xsi:type="dcterms:W3CDTF">2021-12-03T08:02:00Z</dcterms:created>
  <dcterms:modified xsi:type="dcterms:W3CDTF">2022-02-02T09:28:47Z</dcterms:modified>
  <cp:category/>
</cp:coreProperties>
</file>