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72.17.23.250\上下水道課\共有フォルダ\23_提出\23-01_共通\23-01-02_庁外\①市町振興課\2021\R04.02.07締切：公営企業に係る経営分析表（令和２年度決算）の分析等について（照会）\14松前町\"/>
    </mc:Choice>
  </mc:AlternateContent>
  <xr:revisionPtr revIDLastSave="0" documentId="13_ncr:1_{35FEEE18-7949-41AC-8F02-36882CF556FA}" xr6:coauthVersionLast="36" xr6:coauthVersionMax="36" xr10:uidLastSave="{00000000-0000-0000-0000-000000000000}"/>
  <workbookProtection workbookAlgorithmName="SHA-512" workbookHashValue="41OMe6IbsLK8xMsgynwRBRSqTBS5a1iNoln0mDk4aN8QfxdFE/nJpsC/aYTrsR8hrLDYMycBBGFZ9xNu8UWcPA==" workbookSaltValue="EBqObjLUtjJqayrnklEjVA==" workbookSpinCount="100000" lockStructure="1"/>
  <bookViews>
    <workbookView xWindow="0" yWindow="0" windowWidth="28800" windowHeight="116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W10" i="4" s="1"/>
  <c r="P6" i="5"/>
  <c r="O6" i="5"/>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AT10" i="4"/>
  <c r="AL10" i="4"/>
  <c r="P10" i="4"/>
  <c r="I10" i="4"/>
  <c r="B10" i="4"/>
  <c r="BB8" i="4"/>
  <c r="AT8" i="4"/>
  <c r="AL8" i="4"/>
  <c r="AD8" i="4"/>
  <c r="W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<sst xmlns="http://schemas.openxmlformats.org/spreadsheetml/2006/main" count="228" uniqueCount="115">
  <si>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</si>
  <si>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</si>
  <si>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</si>
  <si>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</si>
  <si>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</si>
  <si>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</si>
  <si>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</si>
  <si>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</si>
  <si>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</si>
  <si>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</si>
  <si>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</si>
  <si>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</si>
  <si>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</si>
  <si>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</si>
  <si>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</si>
  <si>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</si>
  <si>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</si>
  <si>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</si>
  <si>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</si>
  <si>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</si>
  <si>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</si>
  <si>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</si>
  <si>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</si>
  <si>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</si>
  <si>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</si>
  <si>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</si>
  <si>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</si>
  <si>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</si>
  <si>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</si>
  <si>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</si>
  <si>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</si>
  <si>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</si>
  <si>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</si>
  <si>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</si>
  <si>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</si>
  <si>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</si>
  <si>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</si>
  <si>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</si>
  <si>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</si>
  <si>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</si>
  <si>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</si>
  <si>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</si>
  <si>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</si>
  <si>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</si>
  <si>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</si>
  <si>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</si>
  <si>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</si>
  <si>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</si>
  <si>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</si>
  <si>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</si>
  <si>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</si>
  <si>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</si>
  <si>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</si>
  <si>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</si>
  <si>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</si>
  <si>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</si>
  <si>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</si>
  <si>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</si>
  <si>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</si>
  <si>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</si>
  <si>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</si>
  <si>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</si>
  <si>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</si>
  <si>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</si>
  <si>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</si>
  <si>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</si>
  <si>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</si>
  <si>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</si>
  <si>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</si>
  <si>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</si>
  <si>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</si>
  <si>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</si>
  <si>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</si>
  <si>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</si>
  <si>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</si>
  <si>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</si>
  <si>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</si>
  <si>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</si>
  <si>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</si>
  <si>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</si>
  <si>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</si>
  <si>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</si>
  <si>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</si>
  <si>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</si>
  <si>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</si>
  <si>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</si>
  <si>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</si>
  <si>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</si>
  <si>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</si>
  <si>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</si>
  <si>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</si>
  <si>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</si>
  <si>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</si>
  <si>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</si>
  <si>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</si>
  <si>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</si>
  <si>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</si>
  <si>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</si>
  <si>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</si>
  <si>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</si>
  <si>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</si>
  <si>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</si>
  <si>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</si>
  <si>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</si>
  <si>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</si>
  <si>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</si>
  <si>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</si>
  <si>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</si>
  <si>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</si>
  <si>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</si>
  <si>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</si>
  <si>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</si>
  <si>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平成15年度から、第６次拡張事業計画を基に、施設等の更新を計画的に行ってきた。これまで管路経年化率はかなり低い状態を保ってきたが、今後、耐用年数に達し更新時期を迎える管路が増加することが考えられるため、より効果的な計画を模索すると共に、配水管等の耐震対策に向け効率的な更新に取り組む必要がある。</t>
    <rPh sb="2" eb="4">
      <t>ヘイセイ</t>
    </rPh>
    <rPh sb="6" eb="8">
      <t>ネンド</t>
    </rPh>
    <rPh sb="11" eb="12">
      <t>ダイ</t>
    </rPh>
    <rPh sb="13" eb="14">
      <t>ジ</t>
    </rPh>
    <rPh sb="14" eb="16">
      <t>カクチョウ</t>
    </rPh>
    <rPh sb="16" eb="18">
      <t>ジギョウ</t>
    </rPh>
    <rPh sb="18" eb="20">
      <t>ケイカク</t>
    </rPh>
    <rPh sb="21" eb="22">
      <t>モト</t>
    </rPh>
    <rPh sb="24" eb="26">
      <t>シセツ</t>
    </rPh>
    <rPh sb="26" eb="27">
      <t>トウ</t>
    </rPh>
    <rPh sb="28" eb="30">
      <t>コウシン</t>
    </rPh>
    <rPh sb="31" eb="34">
      <t>ケイカクテキ</t>
    </rPh>
    <rPh sb="35" eb="36">
      <t>オコナ</t>
    </rPh>
    <rPh sb="45" eb="47">
      <t>カンロ</t>
    </rPh>
    <rPh sb="47" eb="50">
      <t>ケイネンカ</t>
    </rPh>
    <rPh sb="50" eb="51">
      <t>リツ</t>
    </rPh>
    <rPh sb="55" eb="56">
      <t>ヒク</t>
    </rPh>
    <rPh sb="57" eb="59">
      <t>ジョウタイ</t>
    </rPh>
    <rPh sb="60" eb="61">
      <t>タモ</t>
    </rPh>
    <rPh sb="67" eb="69">
      <t>コンゴ</t>
    </rPh>
    <rPh sb="70" eb="72">
      <t>タイヨウ</t>
    </rPh>
    <rPh sb="72" eb="74">
      <t>ネンスウ</t>
    </rPh>
    <rPh sb="75" eb="76">
      <t>タッ</t>
    </rPh>
    <rPh sb="77" eb="79">
      <t>コウシン</t>
    </rPh>
    <rPh sb="79" eb="81">
      <t>ジキ</t>
    </rPh>
    <rPh sb="82" eb="83">
      <t>ムカ</t>
    </rPh>
    <rPh sb="85" eb="87">
      <t>カンロ</t>
    </rPh>
    <rPh sb="88" eb="90">
      <t>ゾウカ</t>
    </rPh>
    <rPh sb="95" eb="96">
      <t>カンガ</t>
    </rPh>
    <rPh sb="105" eb="108">
      <t>コウカテキ</t>
    </rPh>
    <rPh sb="109" eb="111">
      <t>ケイカク</t>
    </rPh>
    <rPh sb="112" eb="114">
      <t>モサク</t>
    </rPh>
    <rPh sb="117" eb="118">
      <t>トモ</t>
    </rPh>
    <rPh sb="120" eb="123">
      <t>ハイスイカン</t>
    </rPh>
    <rPh sb="123" eb="124">
      <t>トウ</t>
    </rPh>
    <rPh sb="125" eb="127">
      <t>タイシン</t>
    </rPh>
    <rPh sb="127" eb="129">
      <t>タイサク</t>
    </rPh>
    <rPh sb="130" eb="131">
      <t>ム</t>
    </rPh>
    <rPh sb="132" eb="135">
      <t>コウリツテキ</t>
    </rPh>
    <rPh sb="136" eb="138">
      <t>コウシン</t>
    </rPh>
    <rPh sb="139" eb="140">
      <t>ト</t>
    </rPh>
    <rPh sb="141" eb="142">
      <t>ク</t>
    </rPh>
    <rPh sb="143" eb="145">
      <t>ヒツヨウ</t>
    </rPh>
    <phoneticPr fontId="4"/>
  </si>
  <si>
    <t xml:space="preserve">
　経常収支比率は、平成30年度以降、100％を若干下回っている状況が続いており、累積欠損金は発生していないが、経営改善に向けた料金改定等の検討が必要となってきている。
　料金回収率が若干、下がってきているものの、施設利用率や有収率は類似団体の平均よりかなり高い状態を維持できており、急激な落ち込みもなかったことから効率的な給水が行えていると言える。
　一方、令和２年度は流動比率にこれまでにない急激な落ち込みが見られた。今後、浄水場整備に伴う多額の費用の支出が予定されていることから、経営の見通しをしっかり立てていかなければならない。
　</t>
    <rPh sb="2" eb="4">
      <t>ケイジョウ</t>
    </rPh>
    <rPh sb="4" eb="6">
      <t>シュウシ</t>
    </rPh>
    <rPh sb="6" eb="8">
      <t>ヒリツ</t>
    </rPh>
    <rPh sb="10" eb="12">
      <t>ヘイセイ</t>
    </rPh>
    <rPh sb="14" eb="16">
      <t>ネンド</t>
    </rPh>
    <rPh sb="16" eb="18">
      <t>イコウ</t>
    </rPh>
    <rPh sb="24" eb="26">
      <t>ジャッカン</t>
    </rPh>
    <rPh sb="26" eb="28">
      <t>シタマワ</t>
    </rPh>
    <rPh sb="32" eb="34">
      <t>ジョウキョウ</t>
    </rPh>
    <rPh sb="35" eb="36">
      <t>ツヅ</t>
    </rPh>
    <rPh sb="41" eb="43">
      <t>ルイセキ</t>
    </rPh>
    <rPh sb="43" eb="45">
      <t>ケッソン</t>
    </rPh>
    <rPh sb="45" eb="46">
      <t>キン</t>
    </rPh>
    <rPh sb="47" eb="49">
      <t>ハッセイ</t>
    </rPh>
    <rPh sb="56" eb="58">
      <t>ケイエイ</t>
    </rPh>
    <rPh sb="58" eb="60">
      <t>カイゼン</t>
    </rPh>
    <rPh sb="61" eb="62">
      <t>ム</t>
    </rPh>
    <rPh sb="64" eb="66">
      <t>リョウキン</t>
    </rPh>
    <rPh sb="66" eb="68">
      <t>カイテイ</t>
    </rPh>
    <rPh sb="68" eb="69">
      <t>トウ</t>
    </rPh>
    <rPh sb="70" eb="72">
      <t>ケントウ</t>
    </rPh>
    <rPh sb="73" eb="75">
      <t>ヒツヨウ</t>
    </rPh>
    <rPh sb="86" eb="88">
      <t>リョウキン</t>
    </rPh>
    <rPh sb="88" eb="90">
      <t>カイシュウ</t>
    </rPh>
    <rPh sb="90" eb="91">
      <t>リツ</t>
    </rPh>
    <rPh sb="92" eb="94">
      <t>ジャッカン</t>
    </rPh>
    <rPh sb="95" eb="96">
      <t>サ</t>
    </rPh>
    <rPh sb="107" eb="109">
      <t>シセツ</t>
    </rPh>
    <rPh sb="109" eb="111">
      <t>リヨウ</t>
    </rPh>
    <rPh sb="111" eb="112">
      <t>リツ</t>
    </rPh>
    <rPh sb="113" eb="116">
      <t>ユウシュウリツ</t>
    </rPh>
    <rPh sb="117" eb="119">
      <t>ルイジ</t>
    </rPh>
    <rPh sb="119" eb="121">
      <t>ダンタイ</t>
    </rPh>
    <rPh sb="122" eb="124">
      <t>ヘイキン</t>
    </rPh>
    <rPh sb="129" eb="130">
      <t>タカ</t>
    </rPh>
    <rPh sb="131" eb="133">
      <t>ジョウタイ</t>
    </rPh>
    <rPh sb="134" eb="136">
      <t>イジ</t>
    </rPh>
    <rPh sb="142" eb="144">
      <t>キュウゲキ</t>
    </rPh>
    <rPh sb="145" eb="146">
      <t>オ</t>
    </rPh>
    <rPh sb="147" eb="148">
      <t>コ</t>
    </rPh>
    <rPh sb="158" eb="161">
      <t>コウリツテキ</t>
    </rPh>
    <rPh sb="162" eb="164">
      <t>キュウスイ</t>
    </rPh>
    <rPh sb="165" eb="166">
      <t>オコナ</t>
    </rPh>
    <rPh sb="171" eb="172">
      <t>イ</t>
    </rPh>
    <rPh sb="177" eb="179">
      <t>イッポウ</t>
    </rPh>
    <rPh sb="180" eb="182">
      <t>レイワ</t>
    </rPh>
    <rPh sb="183" eb="184">
      <t>ネン</t>
    </rPh>
    <rPh sb="184" eb="185">
      <t>ド</t>
    </rPh>
    <rPh sb="186" eb="188">
      <t>リュウドウ</t>
    </rPh>
    <rPh sb="188" eb="190">
      <t>ヒリツ</t>
    </rPh>
    <rPh sb="198" eb="200">
      <t>キュウゲキ</t>
    </rPh>
    <rPh sb="201" eb="202">
      <t>オ</t>
    </rPh>
    <rPh sb="203" eb="204">
      <t>コ</t>
    </rPh>
    <rPh sb="206" eb="207">
      <t>ミ</t>
    </rPh>
    <rPh sb="225" eb="227">
      <t>ヒヨウ</t>
    </rPh>
    <phoneticPr fontId="4"/>
  </si>
  <si>
    <t>　
　今後も、安心・安全な水を供給していけるよう、第６次拡張事業計画に基づいた施設建設及び計画的な配水管等の耐震対策を進めていく必要がある。そのためには、常に経営状況をモニタリングし、計画的な投資、それに伴う起債の借入について収支バランスを慎重に見据え、事業の推進に努めなければならない。</t>
    <rPh sb="3" eb="5">
      <t>コンゴ</t>
    </rPh>
    <rPh sb="7" eb="9">
      <t>アンシン</t>
    </rPh>
    <rPh sb="10" eb="12">
      <t>アンゼン</t>
    </rPh>
    <rPh sb="13" eb="14">
      <t>ミズ</t>
    </rPh>
    <rPh sb="15" eb="17">
      <t>キョウキュウ</t>
    </rPh>
    <rPh sb="25" eb="26">
      <t>ダイ</t>
    </rPh>
    <rPh sb="27" eb="28">
      <t>ジ</t>
    </rPh>
    <rPh sb="28" eb="30">
      <t>カクチョウ</t>
    </rPh>
    <rPh sb="30" eb="32">
      <t>ジギョウ</t>
    </rPh>
    <rPh sb="32" eb="34">
      <t>ケイカク</t>
    </rPh>
    <rPh sb="35" eb="36">
      <t>モト</t>
    </rPh>
    <rPh sb="39" eb="41">
      <t>シセツ</t>
    </rPh>
    <rPh sb="41" eb="43">
      <t>ケンセツ</t>
    </rPh>
    <rPh sb="43" eb="44">
      <t>オヨ</t>
    </rPh>
    <rPh sb="45" eb="48">
      <t>ケイカクテキ</t>
    </rPh>
    <rPh sb="49" eb="52">
      <t>ハイスイカン</t>
    </rPh>
    <rPh sb="52" eb="53">
      <t>トウ</t>
    </rPh>
    <rPh sb="54" eb="56">
      <t>タイシン</t>
    </rPh>
    <rPh sb="56" eb="58">
      <t>タイサク</t>
    </rPh>
    <rPh sb="59" eb="60">
      <t>スス</t>
    </rPh>
    <rPh sb="64" eb="66">
      <t>ヒツヨウ</t>
    </rPh>
    <rPh sb="77" eb="78">
      <t>ツネ</t>
    </rPh>
    <rPh sb="79" eb="81">
      <t>ケイエイ</t>
    </rPh>
    <rPh sb="81" eb="83">
      <t>ジョウキョウ</t>
    </rPh>
    <rPh sb="92" eb="95">
      <t>ケイカクテキ</t>
    </rPh>
    <rPh sb="96" eb="98">
      <t>トウシ</t>
    </rPh>
    <rPh sb="102" eb="103">
      <t>トモナ</t>
    </rPh>
    <rPh sb="104" eb="106">
      <t>キサイ</t>
    </rPh>
    <rPh sb="107" eb="109">
      <t>カリイレ</t>
    </rPh>
    <rPh sb="113" eb="115">
      <t>シュウシ</t>
    </rPh>
    <rPh sb="120" eb="122">
      <t>シンチョウ</t>
    </rPh>
    <rPh sb="123" eb="125">
      <t>ミス</t>
    </rPh>
    <rPh sb="127" eb="129">
      <t>ジギョウ</t>
    </rPh>
    <rPh sb="130" eb="132">
      <t>スイシン</t>
    </rPh>
    <rPh sb="133" eb="13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</si>
</sst>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0.48</c:v>
                </c:pt>
                <c:pt idx="1">
                  <c:v>0.61</c:v>
                </c:pt>
                <c:pt idx="2">
                  <c:v>0.18</c:v>
                </c:pt>
                <c:pt idx="3">
                  <c:v>0.82</c:v>
                </c:pt>
                <c:pt idx="4">
                  <c:v>0.16</c:v>
                </c:pt>
              </c:numCache>
            </c:numRef>
          </c:val>
          <c:extLst>
            <c:ext xmlns:c16="http://schemas.microsoft.com/office/drawing/2014/chart" uri="{C3380CC4-5D6E-409C-BE32-E72D297353CC}">
              <c16:uniqueId val="{00000000-A2EF-4F1B-8EEC-E3CAA40B8E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0.53</c:v>
                </c:pt>
              </c:numCache>
            </c:numRef>
          </c:val>
          <c:smooth val="0"/>
          <c:extLst>
            <c:ext xmlns:c16="http://schemas.microsoft.com/office/drawing/2014/chart" uri="{C3380CC4-5D6E-409C-BE32-E72D297353CC}">
              <c16:uniqueId val="{00000001-A2EF-4F1B-8EEC-E3CAA40B8E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62.29</c:v>
                </c:pt>
                <c:pt idx="1">
                  <c:v>63.44</c:v>
                </c:pt>
                <c:pt idx="2">
                  <c:v>63.58</c:v>
                </c:pt>
                <c:pt idx="3">
                  <c:v>63.47</c:v>
                </c:pt>
                <c:pt idx="4">
                  <c:v>63.62</c:v>
                </c:pt>
              </c:numCache>
            </c:numRef>
          </c:val>
          <c:extLst>
            <c:ext xmlns:c16="http://schemas.microsoft.com/office/drawing/2014/chart" uri="{C3380CC4-5D6E-409C-BE32-E72D297353CC}">
              <c16:uniqueId val="{00000000-8C6A-4E97-88B4-578128CDBAC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55.89</c:v>
                </c:pt>
              </c:numCache>
            </c:numRef>
          </c:val>
          <c:smooth val="0"/>
          <c:extLst>
            <c:ext xmlns:c16="http://schemas.microsoft.com/office/drawing/2014/chart" uri="{C3380CC4-5D6E-409C-BE32-E72D297353CC}">
              <c16:uniqueId val="{00000001-8C6A-4E97-88B4-578128CDBAC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94.17</c:v>
                </c:pt>
                <c:pt idx="1">
                  <c:v>91.29</c:v>
                </c:pt>
                <c:pt idx="2">
                  <c:v>91.67</c:v>
                </c:pt>
                <c:pt idx="3">
                  <c:v>91.55</c:v>
                </c:pt>
                <c:pt idx="4">
                  <c:v>92.2</c:v>
                </c:pt>
              </c:numCache>
            </c:numRef>
          </c:val>
          <c:extLst>
            <c:ext xmlns:c16="http://schemas.microsoft.com/office/drawing/2014/chart" uri="{C3380CC4-5D6E-409C-BE32-E72D297353CC}">
              <c16:uniqueId val="{00000000-59C4-450E-9870-E89FBBA9C3A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81.27</c:v>
                </c:pt>
              </c:numCache>
            </c:numRef>
          </c:val>
          <c:smooth val="0"/>
          <c:extLst>
            <c:ext xmlns:c16="http://schemas.microsoft.com/office/drawing/2014/chart" uri="{C3380CC4-5D6E-409C-BE32-E72D297353CC}">
              <c16:uniqueId val="{00000001-59C4-450E-9870-E89FBBA9C3A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102.66</c:v>
                </c:pt>
                <c:pt idx="1">
                  <c:v>100.84</c:v>
                </c:pt>
                <c:pt idx="2">
                  <c:v>99.43</c:v>
                </c:pt>
                <c:pt idx="3">
                  <c:v>99.61</c:v>
                </c:pt>
                <c:pt idx="4">
                  <c:v>99.34</c:v>
                </c:pt>
              </c:numCache>
            </c:numRef>
          </c:val>
          <c:extLst>
            <c:ext xmlns:c16="http://schemas.microsoft.com/office/drawing/2014/chart" uri="{C3380CC4-5D6E-409C-BE32-E72D297353CC}">
              <c16:uniqueId val="{00000000-0E16-46B8-A1C1-5DA297B127F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108.35</c:v>
                </c:pt>
              </c:numCache>
            </c:numRef>
          </c:val>
          <c:smooth val="0"/>
          <c:extLst>
            <c:ext xmlns:c16="http://schemas.microsoft.com/office/drawing/2014/chart" uri="{C3380CC4-5D6E-409C-BE32-E72D297353CC}">
              <c16:uniqueId val="{00000001-0E16-46B8-A1C1-5DA297B127F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39.1</c:v>
                </c:pt>
                <c:pt idx="1">
                  <c:v>40.6</c:v>
                </c:pt>
                <c:pt idx="2">
                  <c:v>42.55</c:v>
                </c:pt>
                <c:pt idx="3">
                  <c:v>44.23</c:v>
                </c:pt>
                <c:pt idx="4">
                  <c:v>46.06</c:v>
                </c:pt>
              </c:numCache>
            </c:numRef>
          </c:val>
          <c:extLst>
            <c:ext xmlns:c16="http://schemas.microsoft.com/office/drawing/2014/chart" uri="{C3380CC4-5D6E-409C-BE32-E72D297353CC}">
              <c16:uniqueId val="{00000000-8AA4-4CE7-854A-27776184F3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50.63</c:v>
                </c:pt>
              </c:numCache>
            </c:numRef>
          </c:val>
          <c:smooth val="0"/>
          <c:extLst>
            <c:ext xmlns:c16="http://schemas.microsoft.com/office/drawing/2014/chart" uri="{C3380CC4-5D6E-409C-BE32-E72D297353CC}">
              <c16:uniqueId val="{00000001-8AA4-4CE7-854A-27776184F3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0.34</c:v>
                </c:pt>
                <c:pt idx="1">
                  <c:v>0.75</c:v>
                </c:pt>
                <c:pt idx="2">
                  <c:v>1.1200000000000001</c:v>
                </c:pt>
                <c:pt idx="3">
                  <c:v>2.83</c:v>
                </c:pt>
                <c:pt idx="4">
                  <c:v>4.54</c:v>
                </c:pt>
              </c:numCache>
            </c:numRef>
          </c:val>
          <c:extLst>
            <c:ext xmlns:c16="http://schemas.microsoft.com/office/drawing/2014/chart" uri="{C3380CC4-5D6E-409C-BE32-E72D297353CC}">
              <c16:uniqueId val="{00000000-67F4-47F4-A4DB-CAFA8D9305C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18.28</c:v>
                </c:pt>
              </c:numCache>
            </c:numRef>
          </c:val>
          <c:smooth val="0"/>
          <c:extLst>
            <c:ext xmlns:c16="http://schemas.microsoft.com/office/drawing/2014/chart" uri="{C3380CC4-5D6E-409C-BE32-E72D297353CC}">
              <c16:uniqueId val="{00000001-67F4-47F4-A4DB-CAFA8D9305C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B1-4DC4-A8A8-4DFAEC23885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3.98</c:v>
                </c:pt>
              </c:numCache>
            </c:numRef>
          </c:val>
          <c:smooth val="0"/>
          <c:extLst>
            <c:ext xmlns:c16="http://schemas.microsoft.com/office/drawing/2014/chart" uri="{C3380CC4-5D6E-409C-BE32-E72D297353CC}">
              <c16:uniqueId val="{00000001-6CB1-4DC4-A8A8-4DFAEC23885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549.26</c:v>
                </c:pt>
                <c:pt idx="1">
                  <c:v>491.03</c:v>
                </c:pt>
                <c:pt idx="2">
                  <c:v>503.73</c:v>
                </c:pt>
                <c:pt idx="3">
                  <c:v>516.82000000000005</c:v>
                </c:pt>
                <c:pt idx="4">
                  <c:v>416.59</c:v>
                </c:pt>
              </c:numCache>
            </c:numRef>
          </c:val>
          <c:extLst>
            <c:ext xmlns:c16="http://schemas.microsoft.com/office/drawing/2014/chart" uri="{C3380CC4-5D6E-409C-BE32-E72D297353CC}">
              <c16:uniqueId val="{00000000-8F18-4FD6-9FD4-8AD38D948D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367.55</c:v>
                </c:pt>
              </c:numCache>
            </c:numRef>
          </c:val>
          <c:smooth val="0"/>
          <c:extLst>
            <c:ext xmlns:c16="http://schemas.microsoft.com/office/drawing/2014/chart" uri="{C3380CC4-5D6E-409C-BE32-E72D297353CC}">
              <c16:uniqueId val="{00000001-8F18-4FD6-9FD4-8AD38D948D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796.26</c:v>
                </c:pt>
                <c:pt idx="1">
                  <c:v>805.45</c:v>
                </c:pt>
                <c:pt idx="2">
                  <c:v>793.11</c:v>
                </c:pt>
                <c:pt idx="3">
                  <c:v>806.1</c:v>
                </c:pt>
                <c:pt idx="4">
                  <c:v>824.31</c:v>
                </c:pt>
              </c:numCache>
            </c:numRef>
          </c:val>
          <c:extLst>
            <c:ext xmlns:c16="http://schemas.microsoft.com/office/drawing/2014/chart" uri="{C3380CC4-5D6E-409C-BE32-E72D297353CC}">
              <c16:uniqueId val="{00000000-A215-43E4-8BED-C3DFDFDD17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418.68</c:v>
                </c:pt>
              </c:numCache>
            </c:numRef>
          </c:val>
          <c:smooth val="0"/>
          <c:extLst>
            <c:ext xmlns:c16="http://schemas.microsoft.com/office/drawing/2014/chart" uri="{C3380CC4-5D6E-409C-BE32-E72D297353CC}">
              <c16:uniqueId val="{00000001-A215-43E4-8BED-C3DFDFDD17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98.82</c:v>
                </c:pt>
                <c:pt idx="1">
                  <c:v>97.18</c:v>
                </c:pt>
                <c:pt idx="2">
                  <c:v>95.4</c:v>
                </c:pt>
                <c:pt idx="3">
                  <c:v>95.36</c:v>
                </c:pt>
                <c:pt idx="4">
                  <c:v>94.99</c:v>
                </c:pt>
              </c:numCache>
            </c:numRef>
          </c:val>
          <c:extLst>
            <c:ext xmlns:c16="http://schemas.microsoft.com/office/drawing/2014/chart" uri="{C3380CC4-5D6E-409C-BE32-E72D297353CC}">
              <c16:uniqueId val="{00000000-35C5-4A2F-8381-51E88D7341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94.78</c:v>
                </c:pt>
              </c:numCache>
            </c:numRef>
          </c:val>
          <c:smooth val="0"/>
          <c:extLst>
            <c:ext xmlns:c16="http://schemas.microsoft.com/office/drawing/2014/chart" uri="{C3380CC4-5D6E-409C-BE32-E72D297353CC}">
              <c16:uniqueId val="{00000001-35C5-4A2F-8381-51E88D7341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117.61</c:v>
                </c:pt>
                <c:pt idx="1">
                  <c:v>119.94</c:v>
                </c:pt>
                <c:pt idx="2">
                  <c:v>121.89</c:v>
                </c:pt>
                <c:pt idx="3">
                  <c:v>122.53</c:v>
                </c:pt>
                <c:pt idx="4">
                  <c:v>122.05</c:v>
                </c:pt>
              </c:numCache>
            </c:numRef>
          </c:val>
          <c:extLst>
            <c:ext xmlns:c16="http://schemas.microsoft.com/office/drawing/2014/chart" uri="{C3380CC4-5D6E-409C-BE32-E72D297353CC}">
              <c16:uniqueId val="{00000000-773E-498E-840A-8652E1A606D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181.3</c:v>
                </c:pt>
              </c:numCache>
            </c:numRef>
          </c:val>
          <c:smooth val="0"/>
          <c:extLst>
            <c:ext xmlns:c16="http://schemas.microsoft.com/office/drawing/2014/chart" uri="{C3380CC4-5D6E-409C-BE32-E72D297353CC}">
              <c16:uniqueId val="{00000001-773E-498E-840A-8652E1A606D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松前町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30622</v>
      </c>
      <c r="AM8" s="61"/>
      <c r="AN8" s="61"/>
      <c r="AO8" s="61"/>
      <c r="AP8" s="61"/>
      <c r="AQ8" s="61"/>
      <c r="AR8" s="61"/>
      <c r="AS8" s="61"/>
      <c r="AT8" s="52">
        <f>データ!$S$6</f>
        <v>20.41</v>
      </c>
      <c r="AU8" s="53"/>
      <c r="AV8" s="53"/>
      <c r="AW8" s="53"/>
      <c r="AX8" s="53"/>
      <c r="AY8" s="53"/>
      <c r="AZ8" s="53"/>
      <c r="BA8" s="53"/>
      <c r="BB8" s="54">
        <f>データ!$T$6</f>
        <v>1500.34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47.13</v>
      </c>
      <c r="J10" s="53"/>
      <c r="K10" s="53"/>
      <c r="L10" s="53"/>
      <c r="M10" s="53"/>
      <c r="N10" s="53"/>
      <c r="O10" s="64"/>
      <c r="P10" s="54">
        <f>データ!$P$6</f>
        <v>98.12</v>
      </c>
      <c r="Q10" s="54"/>
      <c r="R10" s="54"/>
      <c r="S10" s="54"/>
      <c r="T10" s="54"/>
      <c r="U10" s="54"/>
      <c r="V10" s="54"/>
      <c r="W10" s="61">
        <f>データ!$Q$6</f>
        <v>2129</v>
      </c>
      <c r="X10" s="61"/>
      <c r="Y10" s="61"/>
      <c r="Z10" s="61"/>
      <c r="AA10" s="61"/>
      <c r="AB10" s="61"/>
      <c r="AC10" s="61"/>
      <c r="AD10" s="2"/>
      <c r="AE10" s="2"/>
      <c r="AF10" s="2"/>
      <c r="AG10" s="2"/>
      <c r="AH10" s="4"/>
      <c r="AI10" s="4"/>
      <c r="AJ10" s="4"/>
      <c r="AK10" s="4"/>
      <c r="AL10" s="61">
        <f>データ!$U$6</f>
        <v>29918</v>
      </c>
      <c r="AM10" s="61"/>
      <c r="AN10" s="61"/>
      <c r="AO10" s="61"/>
      <c r="AP10" s="61"/>
      <c r="AQ10" s="61"/>
      <c r="AR10" s="61"/>
      <c r="AS10" s="61"/>
      <c r="AT10" s="52">
        <f>データ!$V$6</f>
        <v>20.41</v>
      </c>
      <c r="AU10" s="53"/>
      <c r="AV10" s="53"/>
      <c r="AW10" s="53"/>
      <c r="AX10" s="53"/>
      <c r="AY10" s="53"/>
      <c r="AZ10" s="53"/>
      <c r="BA10" s="53"/>
      <c r="BB10" s="54">
        <f>データ!$W$6</f>
        <v>1465.85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WOEpTkILuQeBOfbg2s5m5Nqm7XitMJI0S/6/raiDH0feSw5bPe/eKSCO/k7JEiY9/ODfWDeGPAcWlMJ9SffkA==" saltValue="BBA7OzdSEQnXbXJ3jkUlB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384011</v>
      </c>
      <c r="D6" s="34">
        <f t="shared" si="3"/>
        <v>46</v>
      </c>
      <c r="E6" s="34">
        <f t="shared" si="3"/>
        <v>1</v>
      </c>
      <c r="F6" s="34">
        <f t="shared" si="3"/>
        <v>0</v>
      </c>
      <c r="G6" s="34">
        <f t="shared" si="3"/>
        <v>1</v>
      </c>
      <c r="H6" s="34" t="str">
        <f t="shared" si="3"/>
        <v>愛媛県　松前町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47.13</v>
      </c>
      <c r="P6" s="35">
        <f t="shared" si="3"/>
        <v>98.12</v>
      </c>
      <c r="Q6" s="35">
        <f t="shared" si="3"/>
        <v>2129</v>
      </c>
      <c r="R6" s="35">
        <f t="shared" si="3"/>
        <v>30622</v>
      </c>
      <c r="S6" s="35">
        <f t="shared" si="3"/>
        <v>20.41</v>
      </c>
      <c r="T6" s="35">
        <f t="shared" si="3"/>
        <v>1500.34</v>
      </c>
      <c r="U6" s="35">
        <f t="shared" si="3"/>
        <v>29918</v>
      </c>
      <c r="V6" s="35">
        <f t="shared" si="3"/>
        <v>20.41</v>
      </c>
      <c r="W6" s="35">
        <f t="shared" si="3"/>
        <v>1465.85</v>
      </c>
      <c r="X6" s="36">
        <f>IF(X7="",NA(),X7)</f>
        <v>102.66</v>
      </c>
      <c r="Y6" s="36">
        <f t="shared" ref="Y6:AG6" si="4">IF(Y7="",NA(),Y7)</f>
        <v>100.84</v>
      </c>
      <c r="Z6" s="36">
        <f t="shared" si="4"/>
        <v>99.43</v>
      </c>
      <c r="AA6" s="36">
        <f t="shared" si="4"/>
        <v>99.61</v>
      </c>
      <c r="AB6" s="36">
        <f t="shared" si="4"/>
        <v>99.34</v>
      </c>
      <c r="AC6" s="36">
        <f t="shared" si="4"/>
        <v>110.95</v>
      </c>
      <c r="AD6" s="36">
        <f t="shared" si="4"/>
        <v>110.68</v>
      </c>
      <c r="AE6" s="36">
        <f t="shared" si="4"/>
        <v>110.66</v>
      </c>
      <c r="AF6" s="36">
        <f t="shared" si="4"/>
        <v>109.01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3.98</v>
      </c>
      <c r="AS6" s="35" t="str">
        <f>IF(AS7="","",IF(AS7="-","【-】","【"&amp;SUBSTITUTE(TEXT(AS7,"#,##0.00"),"-","△")&amp;"】"))</f>
        <v>【1.15】</v>
      </c>
      <c r="AT6" s="36">
        <f>IF(AT7="",NA(),AT7)</f>
        <v>549.26</v>
      </c>
      <c r="AU6" s="36">
        <f t="shared" ref="AU6:BC6" si="6">IF(AU7="",NA(),AU7)</f>
        <v>491.03</v>
      </c>
      <c r="AV6" s="36">
        <f t="shared" si="6"/>
        <v>503.73</v>
      </c>
      <c r="AW6" s="36">
        <f t="shared" si="6"/>
        <v>516.82000000000005</v>
      </c>
      <c r="AX6" s="36">
        <f t="shared" si="6"/>
        <v>416.59</v>
      </c>
      <c r="AY6" s="36">
        <f t="shared" si="6"/>
        <v>377.63</v>
      </c>
      <c r="AZ6" s="36">
        <f t="shared" si="6"/>
        <v>357.34</v>
      </c>
      <c r="BA6" s="36">
        <f t="shared" si="6"/>
        <v>366.03</v>
      </c>
      <c r="BB6" s="36">
        <f t="shared" si="6"/>
        <v>365.18</v>
      </c>
      <c r="BC6" s="36">
        <f t="shared" si="6"/>
        <v>367.55</v>
      </c>
      <c r="BD6" s="35" t="str">
        <f>IF(BD7="","",IF(BD7="-","【-】","【"&amp;SUBSTITUTE(TEXT(BD7,"#,##0.00"),"-","△")&amp;"】"))</f>
        <v>【260.31】</v>
      </c>
      <c r="BE6" s="36">
        <f>IF(BE7="",NA(),BE7)</f>
        <v>796.26</v>
      </c>
      <c r="BF6" s="36">
        <f t="shared" ref="BF6:BN6" si="7">IF(BF7="",NA(),BF7)</f>
        <v>805.45</v>
      </c>
      <c r="BG6" s="36">
        <f t="shared" si="7"/>
        <v>793.11</v>
      </c>
      <c r="BH6" s="36">
        <f t="shared" si="7"/>
        <v>806.1</v>
      </c>
      <c r="BI6" s="36">
        <f t="shared" si="7"/>
        <v>824.31</v>
      </c>
      <c r="BJ6" s="36">
        <f t="shared" si="7"/>
        <v>364.71</v>
      </c>
      <c r="BK6" s="36">
        <f t="shared" si="7"/>
        <v>373.69</v>
      </c>
      <c r="BL6" s="36">
        <f t="shared" si="7"/>
        <v>370.12</v>
      </c>
      <c r="BM6" s="36">
        <f t="shared" si="7"/>
        <v>371.65</v>
      </c>
      <c r="BN6" s="36">
        <f t="shared" si="7"/>
        <v>418.68</v>
      </c>
      <c r="BO6" s="35" t="str">
        <f>IF(BO7="","",IF(BO7="-","【-】","【"&amp;SUBSTITUTE(TEXT(BO7,"#,##0.00"),"-","△")&amp;"】"))</f>
        <v>【275.67】</v>
      </c>
      <c r="BP6" s="36">
        <f>IF(BP7="",NA(),BP7)</f>
        <v>98.82</v>
      </c>
      <c r="BQ6" s="36">
        <f t="shared" ref="BQ6:BY6" si="8">IF(BQ7="",NA(),BQ7)</f>
        <v>97.18</v>
      </c>
      <c r="BR6" s="36">
        <f t="shared" si="8"/>
        <v>95.4</v>
      </c>
      <c r="BS6" s="36">
        <f t="shared" si="8"/>
        <v>95.36</v>
      </c>
      <c r="BT6" s="36">
        <f t="shared" si="8"/>
        <v>94.99</v>
      </c>
      <c r="BU6" s="36">
        <f t="shared" si="8"/>
        <v>100.65</v>
      </c>
      <c r="BV6" s="36">
        <f t="shared" si="8"/>
        <v>99.87</v>
      </c>
      <c r="BW6" s="36">
        <f t="shared" si="8"/>
        <v>100.42</v>
      </c>
      <c r="BX6" s="36">
        <f t="shared" si="8"/>
        <v>98.77</v>
      </c>
      <c r="BY6" s="36">
        <f t="shared" si="8"/>
        <v>94.78</v>
      </c>
      <c r="BZ6" s="35" t="str">
        <f>IF(BZ7="","",IF(BZ7="-","【-】","【"&amp;SUBSTITUTE(TEXT(BZ7,"#,##0.00"),"-","△")&amp;"】"))</f>
        <v>【100.05】</v>
      </c>
      <c r="CA6" s="36">
        <f>IF(CA7="",NA(),CA7)</f>
        <v>117.61</v>
      </c>
      <c r="CB6" s="36">
        <f t="shared" ref="CB6:CJ6" si="9">IF(CB7="",NA(),CB7)</f>
        <v>119.94</v>
      </c>
      <c r="CC6" s="36">
        <f t="shared" si="9"/>
        <v>121.89</v>
      </c>
      <c r="CD6" s="36">
        <f t="shared" si="9"/>
        <v>122.53</v>
      </c>
      <c r="CE6" s="36">
        <f t="shared" si="9"/>
        <v>122.05</v>
      </c>
      <c r="CF6" s="36">
        <f t="shared" si="9"/>
        <v>170.19</v>
      </c>
      <c r="CG6" s="36">
        <f t="shared" si="9"/>
        <v>171.81</v>
      </c>
      <c r="CH6" s="36">
        <f t="shared" si="9"/>
        <v>171.67</v>
      </c>
      <c r="CI6" s="36">
        <f t="shared" si="9"/>
        <v>173.67</v>
      </c>
      <c r="CJ6" s="36">
        <f t="shared" si="9"/>
        <v>181.3</v>
      </c>
      <c r="CK6" s="35" t="str">
        <f>IF(CK7="","",IF(CK7="-","【-】","【"&amp;SUBSTITUTE(TEXT(CK7,"#,##0.00"),"-","△")&amp;"】"))</f>
        <v>【166.40】</v>
      </c>
      <c r="CL6" s="36">
        <f>IF(CL7="",NA(),CL7)</f>
        <v>62.29</v>
      </c>
      <c r="CM6" s="36">
        <f t="shared" ref="CM6:CU6" si="10">IF(CM7="",NA(),CM7)</f>
        <v>63.44</v>
      </c>
      <c r="CN6" s="36">
        <f t="shared" si="10"/>
        <v>63.58</v>
      </c>
      <c r="CO6" s="36">
        <f t="shared" si="10"/>
        <v>63.47</v>
      </c>
      <c r="CP6" s="36">
        <f t="shared" si="10"/>
        <v>63.62</v>
      </c>
      <c r="CQ6" s="36">
        <f t="shared" si="10"/>
        <v>59.01</v>
      </c>
      <c r="CR6" s="36">
        <f t="shared" si="10"/>
        <v>60.03</v>
      </c>
      <c r="CS6" s="36">
        <f t="shared" si="10"/>
        <v>59.74</v>
      </c>
      <c r="CT6" s="36">
        <f t="shared" si="10"/>
        <v>59.67</v>
      </c>
      <c r="CU6" s="36">
        <f t="shared" si="10"/>
        <v>55.89</v>
      </c>
      <c r="CV6" s="35" t="str">
        <f>IF(CV7="","",IF(CV7="-","【-】","【"&amp;SUBSTITUTE(TEXT(CV7,"#,##0.00"),"-","△")&amp;"】"))</f>
        <v>【60.69】</v>
      </c>
      <c r="CW6" s="36">
        <f>IF(CW7="",NA(),CW7)</f>
        <v>94.17</v>
      </c>
      <c r="CX6" s="36">
        <f t="shared" ref="CX6:DF6" si="11">IF(CX7="",NA(),CX7)</f>
        <v>91.29</v>
      </c>
      <c r="CY6" s="36">
        <f t="shared" si="11"/>
        <v>91.67</v>
      </c>
      <c r="CZ6" s="36">
        <f t="shared" si="11"/>
        <v>91.55</v>
      </c>
      <c r="DA6" s="36">
        <f t="shared" si="11"/>
        <v>92.2</v>
      </c>
      <c r="DB6" s="36">
        <f t="shared" si="11"/>
        <v>85.37</v>
      </c>
      <c r="DC6" s="36">
        <f t="shared" si="11"/>
        <v>84.81</v>
      </c>
      <c r="DD6" s="36">
        <f t="shared" si="11"/>
        <v>84.8</v>
      </c>
      <c r="DE6" s="36">
        <f t="shared" si="11"/>
        <v>84.6</v>
      </c>
      <c r="DF6" s="36">
        <f t="shared" si="11"/>
        <v>81.27</v>
      </c>
      <c r="DG6" s="35" t="str">
        <f>IF(DG7="","",IF(DG7="-","【-】","【"&amp;SUBSTITUTE(TEXT(DG7,"#,##0.00"),"-","△")&amp;"】"))</f>
        <v>【89.82】</v>
      </c>
      <c r="DH6" s="36">
        <f>IF(DH7="",NA(),DH7)</f>
        <v>39.1</v>
      </c>
      <c r="DI6" s="36">
        <f t="shared" ref="DI6:DQ6" si="12">IF(DI7="",NA(),DI7)</f>
        <v>40.6</v>
      </c>
      <c r="DJ6" s="36">
        <f t="shared" si="12"/>
        <v>42.55</v>
      </c>
      <c r="DK6" s="36">
        <f t="shared" si="12"/>
        <v>44.23</v>
      </c>
      <c r="DL6" s="36">
        <f t="shared" si="12"/>
        <v>46.06</v>
      </c>
      <c r="DM6" s="36">
        <f t="shared" si="12"/>
        <v>46.9</v>
      </c>
      <c r="DN6" s="36">
        <f t="shared" si="12"/>
        <v>47.28</v>
      </c>
      <c r="DO6" s="36">
        <f t="shared" si="12"/>
        <v>47.66</v>
      </c>
      <c r="DP6" s="36">
        <f t="shared" si="12"/>
        <v>48.17</v>
      </c>
      <c r="DQ6" s="36">
        <f t="shared" si="12"/>
        <v>50.63</v>
      </c>
      <c r="DR6" s="35" t="str">
        <f>IF(DR7="","",IF(DR7="-","【-】","【"&amp;SUBSTITUTE(TEXT(DR7,"#,##0.00"),"-","△")&amp;"】"))</f>
        <v>【50.19】</v>
      </c>
      <c r="DS6" s="36">
        <f>IF(DS7="",NA(),DS7)</f>
        <v>0.34</v>
      </c>
      <c r="DT6" s="36">
        <f t="shared" ref="DT6:EB6" si="13">IF(DT7="",NA(),DT7)</f>
        <v>0.75</v>
      </c>
      <c r="DU6" s="36">
        <f t="shared" si="13"/>
        <v>1.1200000000000001</v>
      </c>
      <c r="DV6" s="36">
        <f t="shared" si="13"/>
        <v>2.83</v>
      </c>
      <c r="DW6" s="36">
        <f t="shared" si="13"/>
        <v>4.54</v>
      </c>
      <c r="DX6" s="36">
        <f t="shared" si="13"/>
        <v>12.03</v>
      </c>
      <c r="DY6" s="36">
        <f t="shared" si="13"/>
        <v>12.19</v>
      </c>
      <c r="DZ6" s="36">
        <f t="shared" si="13"/>
        <v>15.1</v>
      </c>
      <c r="EA6" s="36">
        <f t="shared" si="13"/>
        <v>17.12</v>
      </c>
      <c r="EB6" s="36">
        <f t="shared" si="13"/>
        <v>18.28</v>
      </c>
      <c r="EC6" s="35" t="str">
        <f>IF(EC7="","",IF(EC7="-","【-】","【"&amp;SUBSTITUTE(TEXT(EC7,"#,##0.00"),"-","△")&amp;"】"))</f>
        <v>【20.63】</v>
      </c>
      <c r="ED6" s="36">
        <f>IF(ED7="",NA(),ED7)</f>
        <v>0.48</v>
      </c>
      <c r="EE6" s="36">
        <f t="shared" ref="EE6:EM6" si="14">IF(EE7="",NA(),EE7)</f>
        <v>0.61</v>
      </c>
      <c r="EF6" s="36">
        <f t="shared" si="14"/>
        <v>0.18</v>
      </c>
      <c r="EG6" s="36">
        <f t="shared" si="14"/>
        <v>0.82</v>
      </c>
      <c r="EH6" s="36">
        <f t="shared" si="14"/>
        <v>0.16</v>
      </c>
      <c r="EI6" s="36">
        <f t="shared" si="14"/>
        <v>0.61</v>
      </c>
      <c r="EJ6" s="36">
        <f t="shared" si="14"/>
        <v>0.51</v>
      </c>
      <c r="EK6" s="36">
        <f t="shared" si="14"/>
        <v>0.57999999999999996</v>
      </c>
      <c r="EL6" s="36">
        <f t="shared" si="14"/>
        <v>0.54</v>
      </c>
      <c r="EM6" s="36">
        <f t="shared" si="14"/>
        <v>0.53</v>
      </c>
      <c r="EN6" s="35" t="str">
        <f>IF(EN7="","",IF(EN7="-","【-】","【"&amp;SUBSTITUTE(TEXT(EN7,"#,##0.00"),"-","△")&amp;"】"))</f>
        <v>【0.69】</v>
      </c>
    </row>
    <row r="7" spans="1:144" s="37" customFormat="1" x14ac:dyDescent="0.15">
      <c r="A7" s="29"/>
      <c r="B7" s="38">
        <v>2020</v>
      </c>
      <c r="C7" s="38">
        <v>384011</v>
      </c>
      <c r="D7" s="38">
        <v>46</v>
      </c>
      <c r="E7" s="38">
        <v>1</v>
      </c>
      <c r="F7" s="38">
        <v>0</v>
      </c>
      <c r="G7" s="38">
        <v>1</v>
      </c>
      <c r="H7" s="38" t="s">
        <v>93</v>
      </c>
      <c r="I7" s="38" t="s">
        <v>94</v>
      </c>
      <c r="J7" s="38" t="s">
        <v>95</v>
      </c>
      <c r="K7" s="38" t="s">
        <v>96</v>
      </c>
      <c r="L7" s="38" t="s">
        <v>97</v>
      </c>
      <c r="M7" s="38" t="s">
        <v>98</v>
      </c>
      <c r="N7" s="39" t="s">
        <v>99</v>
      </c>
      <c r="O7" s="39">
        <v>47.13</v>
      </c>
      <c r="P7" s="39">
        <v>98.12</v>
      </c>
      <c r="Q7" s="39">
        <v>2129</v>
      </c>
      <c r="R7" s="39">
        <v>30622</v>
      </c>
      <c r="S7" s="39">
        <v>20.41</v>
      </c>
      <c r="T7" s="39">
        <v>1500.34</v>
      </c>
      <c r="U7" s="39">
        <v>29918</v>
      </c>
      <c r="V7" s="39">
        <v>20.41</v>
      </c>
      <c r="W7" s="39">
        <v>1465.85</v>
      </c>
      <c r="X7" s="39">
        <v>102.66</v>
      </c>
      <c r="Y7" s="39">
        <v>100.84</v>
      </c>
      <c r="Z7" s="39">
        <v>99.43</v>
      </c>
      <c r="AA7" s="39">
        <v>99.61</v>
      </c>
      <c r="AB7" s="39">
        <v>99.34</v>
      </c>
      <c r="AC7" s="39">
        <v>110.95</v>
      </c>
      <c r="AD7" s="39">
        <v>110.68</v>
      </c>
      <c r="AE7" s="39">
        <v>110.66</v>
      </c>
      <c r="AF7" s="39">
        <v>109.01</v>
      </c>
      <c r="AG7" s="39">
        <v>108.35</v>
      </c>
      <c r="AH7" s="39">
        <v>110.27</v>
      </c>
      <c r="AI7" s="39">
        <v>0</v>
      </c>
      <c r="AJ7" s="39">
        <v>0</v>
      </c>
      <c r="AK7" s="39">
        <v>0</v>
      </c>
      <c r="AL7" s="39">
        <v>0</v>
      </c>
      <c r="AM7" s="39">
        <v>0</v>
      </c>
      <c r="AN7" s="39">
        <v>3.91</v>
      </c>
      <c r="AO7" s="39">
        <v>3.56</v>
      </c>
      <c r="AP7" s="39">
        <v>2.74</v>
      </c>
      <c r="AQ7" s="39">
        <v>3.7</v>
      </c>
      <c r="AR7" s="39">
        <v>3.98</v>
      </c>
      <c r="AS7" s="39">
        <v>1.1499999999999999</v>
      </c>
      <c r="AT7" s="39">
        <v>549.26</v>
      </c>
      <c r="AU7" s="39">
        <v>491.03</v>
      </c>
      <c r="AV7" s="39">
        <v>503.73</v>
      </c>
      <c r="AW7" s="39">
        <v>516.82000000000005</v>
      </c>
      <c r="AX7" s="39">
        <v>416.59</v>
      </c>
      <c r="AY7" s="39">
        <v>377.63</v>
      </c>
      <c r="AZ7" s="39">
        <v>357.34</v>
      </c>
      <c r="BA7" s="39">
        <v>366.03</v>
      </c>
      <c r="BB7" s="39">
        <v>365.18</v>
      </c>
      <c r="BC7" s="39">
        <v>367.55</v>
      </c>
      <c r="BD7" s="39">
        <v>260.31</v>
      </c>
      <c r="BE7" s="39">
        <v>796.26</v>
      </c>
      <c r="BF7" s="39">
        <v>805.45</v>
      </c>
      <c r="BG7" s="39">
        <v>793.11</v>
      </c>
      <c r="BH7" s="39">
        <v>806.1</v>
      </c>
      <c r="BI7" s="39">
        <v>824.31</v>
      </c>
      <c r="BJ7" s="39">
        <v>364.71</v>
      </c>
      <c r="BK7" s="39">
        <v>373.69</v>
      </c>
      <c r="BL7" s="39">
        <v>370.12</v>
      </c>
      <c r="BM7" s="39">
        <v>371.65</v>
      </c>
      <c r="BN7" s="39">
        <v>418.68</v>
      </c>
      <c r="BO7" s="39">
        <v>275.67</v>
      </c>
      <c r="BP7" s="39">
        <v>98.82</v>
      </c>
      <c r="BQ7" s="39">
        <v>97.18</v>
      </c>
      <c r="BR7" s="39">
        <v>95.4</v>
      </c>
      <c r="BS7" s="39">
        <v>95.36</v>
      </c>
      <c r="BT7" s="39">
        <v>94.99</v>
      </c>
      <c r="BU7" s="39">
        <v>100.65</v>
      </c>
      <c r="BV7" s="39">
        <v>99.87</v>
      </c>
      <c r="BW7" s="39">
        <v>100.42</v>
      </c>
      <c r="BX7" s="39">
        <v>98.77</v>
      </c>
      <c r="BY7" s="39">
        <v>94.78</v>
      </c>
      <c r="BZ7" s="39">
        <v>100.05</v>
      </c>
      <c r="CA7" s="39">
        <v>117.61</v>
      </c>
      <c r="CB7" s="39">
        <v>119.94</v>
      </c>
      <c r="CC7" s="39">
        <v>121.89</v>
      </c>
      <c r="CD7" s="39">
        <v>122.53</v>
      </c>
      <c r="CE7" s="39">
        <v>122.05</v>
      </c>
      <c r="CF7" s="39">
        <v>170.19</v>
      </c>
      <c r="CG7" s="39">
        <v>171.81</v>
      </c>
      <c r="CH7" s="39">
        <v>171.67</v>
      </c>
      <c r="CI7" s="39">
        <v>173.67</v>
      </c>
      <c r="CJ7" s="39">
        <v>181.3</v>
      </c>
      <c r="CK7" s="39">
        <v>166.4</v>
      </c>
      <c r="CL7" s="39">
        <v>62.29</v>
      </c>
      <c r="CM7" s="39">
        <v>63.44</v>
      </c>
      <c r="CN7" s="39">
        <v>63.58</v>
      </c>
      <c r="CO7" s="39">
        <v>63.47</v>
      </c>
      <c r="CP7" s="39">
        <v>63.62</v>
      </c>
      <c r="CQ7" s="39">
        <v>59.01</v>
      </c>
      <c r="CR7" s="39">
        <v>60.03</v>
      </c>
      <c r="CS7" s="39">
        <v>59.74</v>
      </c>
      <c r="CT7" s="39">
        <v>59.67</v>
      </c>
      <c r="CU7" s="39">
        <v>55.89</v>
      </c>
      <c r="CV7" s="39">
        <v>60.69</v>
      </c>
      <c r="CW7" s="39">
        <v>94.17</v>
      </c>
      <c r="CX7" s="39">
        <v>91.29</v>
      </c>
      <c r="CY7" s="39">
        <v>91.67</v>
      </c>
      <c r="CZ7" s="39">
        <v>91.55</v>
      </c>
      <c r="DA7" s="39">
        <v>92.2</v>
      </c>
      <c r="DB7" s="39">
        <v>85.37</v>
      </c>
      <c r="DC7" s="39">
        <v>84.81</v>
      </c>
      <c r="DD7" s="39">
        <v>84.8</v>
      </c>
      <c r="DE7" s="39">
        <v>84.6</v>
      </c>
      <c r="DF7" s="39">
        <v>81.27</v>
      </c>
      <c r="DG7" s="39">
        <v>89.82</v>
      </c>
      <c r="DH7" s="39">
        <v>39.1</v>
      </c>
      <c r="DI7" s="39">
        <v>40.6</v>
      </c>
      <c r="DJ7" s="39">
        <v>42.55</v>
      </c>
      <c r="DK7" s="39">
        <v>44.23</v>
      </c>
      <c r="DL7" s="39">
        <v>46.06</v>
      </c>
      <c r="DM7" s="39">
        <v>46.9</v>
      </c>
      <c r="DN7" s="39">
        <v>47.28</v>
      </c>
      <c r="DO7" s="39">
        <v>47.66</v>
      </c>
      <c r="DP7" s="39">
        <v>48.17</v>
      </c>
      <c r="DQ7" s="39">
        <v>50.63</v>
      </c>
      <c r="DR7" s="39">
        <v>50.19</v>
      </c>
      <c r="DS7" s="39">
        <v>0.34</v>
      </c>
      <c r="DT7" s="39">
        <v>0.75</v>
      </c>
      <c r="DU7" s="39">
        <v>1.1200000000000001</v>
      </c>
      <c r="DV7" s="39">
        <v>2.83</v>
      </c>
      <c r="DW7" s="39">
        <v>4.54</v>
      </c>
      <c r="DX7" s="39">
        <v>12.03</v>
      </c>
      <c r="DY7" s="39">
        <v>12.19</v>
      </c>
      <c r="DZ7" s="39">
        <v>15.1</v>
      </c>
      <c r="EA7" s="39">
        <v>17.12</v>
      </c>
      <c r="EB7" s="39">
        <v>18.28</v>
      </c>
      <c r="EC7" s="39">
        <v>20.63</v>
      </c>
      <c r="ED7" s="39">
        <v>0.48</v>
      </c>
      <c r="EE7" s="39">
        <v>0.61</v>
      </c>
      <c r="EF7" s="39">
        <v>0.18</v>
      </c>
      <c r="EG7" s="39">
        <v>0.82</v>
      </c>
      <c r="EH7" s="39">
        <v>0.16</v>
      </c>
      <c r="EI7" s="39">
        <v>0.61</v>
      </c>
      <c r="EJ7" s="39">
        <v>0.51</v>
      </c>
      <c r="EK7" s="39">
        <v>0.57999999999999996</v>
      </c>
      <c r="EL7" s="39">
        <v>0.54</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masaki</cp:lastModifiedBy>
  <cp:lastPrinted>2022-02-03T10:27:43Z</cp:lastPrinted>
  <dcterms:created xsi:type="dcterms:W3CDTF">2021-12-03T06:56:48Z</dcterms:created>
  <dcterms:modified xsi:type="dcterms:W3CDTF">2022-02-04T09:11:18Z</dcterms:modified>
  <cp:category/>
</cp:coreProperties>
</file>