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15砥部町\"/>
    </mc:Choice>
  </mc:AlternateContent>
  <workbookProtection workbookAlgorithmName="SHA-512" workbookHashValue="fEJHh9WpmVvwe2LigeYRPYAvnCWY/xNdCdQ59xlLQbf/E89XBE5EjpZXXWwUd7tE3PCRhpxgl4pWfTA+FT/Psg==" workbookSaltValue="DDTHiV1QYDwqRXsGpD95+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<sst xmlns="http://schemas.openxmlformats.org/spreadsheetml/2006/main" count="228" uniqueCount="113">
  <si>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</si>
  <si>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</si>
  <si>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</si>
  <si>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</si>
  <si>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</si>
  <si>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</si>
  <si>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</si>
  <si>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</si>
  <si>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</si>
  <si>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</si>
  <si>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</si>
  <si>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</si>
  <si>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</si>
  <si>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</si>
  <si>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</si>
  <si>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</si>
  <si>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</si>
  <si>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</si>
  <si>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</si>
  <si>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</si>
  <si>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</si>
  <si>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</si>
  <si>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</si>
  <si>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</si>
  <si>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</si>
  <si>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</si>
  <si>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</si>
  <si>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</si>
  <si>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</si>
  <si>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</si>
  <si>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</si>
  <si>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</si>
  <si>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</si>
  <si>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</si>
  <si>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</si>
  <si>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</si>
  <si>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</si>
  <si>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</si>
  <si>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</si>
  <si>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</si>
  <si>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</si>
  <si>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</si>
  <si>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</si>
  <si>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</si>
  <si>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</si>
  <si>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</si>
  <si>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</si>
  <si>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</si>
  <si>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</si>
  <si>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</si>
  <si>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</si>
  <si>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</si>
  <si>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</si>
  <si>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</si>
  <si>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</si>
  <si>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</si>
  <si>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</si>
  <si>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</si>
  <si>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</si>
  <si>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</si>
  <si>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</si>
  <si>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</si>
  <si>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</si>
  <si>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</si>
  <si>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</si>
  <si>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</si>
  <si>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</si>
  <si>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</si>
  <si>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</si>
  <si>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</si>
  <si>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</si>
  <si>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</si>
  <si>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</si>
  <si>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</si>
  <si>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</si>
  <si>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</si>
  <si>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</si>
  <si>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</si>
  <si>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</si>
  <si>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</si>
  <si>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</si>
  <si>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</si>
  <si>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</si>
  <si>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</si>
  <si>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</si>
  <si>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</si>
  <si>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</si>
  <si>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</si>
  <si>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</si>
  <si>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</si>
  <si>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</si>
  <si>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</si>
  <si>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</si>
  <si>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</si>
  <si>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</si>
  <si>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</si>
  <si>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</si>
  <si>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</si>
  <si>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</si>
  <si>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</si>
  <si>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</si>
  <si>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</si>
  <si>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</si>
  <si>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</si>
  <si>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</si>
  <si>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</si>
  <si>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</si>
  <si>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</si>
  <si>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</si>
  <si>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</si>
  <si>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令和2年度は黒字決算となり、①経常収支比率・⑤料金回収率ともに昨年度の水準を維持することができている。③流動比率は、平成30年度より減少傾向にあるが、100％を上回っており良好な経営状況である。
　しかし、④企業債残高対給水収益比率は他団体に比べ高く、今後も配水池の耐震化計画の終了年度である令和12年度までは悪化し続け、今後の給水人口の減少も重なり、企業債償還金を賄うための給水収益確保が難しい状況であると考えている。
　⑥給水原価は前年度とほぼ同額を維持しており、今後も経費節減及び有収率の向上に努めたい。
　令和2年度は、漏水調査の実施と素早い修繕への対応により、⑧有収率を大幅に改善することができた。今後も令和2年度の有収率の堅持及びより一層の有収率向上のために努力する。
　今後は給水人口の減少等による収益の減少と、設備投資に対する企業債償還金の増加等により、事業継続に必要な資金が不足するなど、厳しい経営状態が続くと考えられる。事業の合理化による支出の削減に合わせて、水道料金の改定が必要であると考えている。</t>
    <rPh sb="1" eb="3">
      <t>レイワ</t>
    </rPh>
    <rPh sb="4" eb="6">
      <t>ネンド</t>
    </rPh>
    <rPh sb="7" eb="9">
      <t>クロジ</t>
    </rPh>
    <rPh sb="9" eb="11">
      <t>ケッサン</t>
    </rPh>
    <rPh sb="16" eb="18">
      <t>ケイジョウ</t>
    </rPh>
    <rPh sb="18" eb="20">
      <t>シュウシ</t>
    </rPh>
    <rPh sb="20" eb="22">
      <t>ヒリツ</t>
    </rPh>
    <rPh sb="24" eb="26">
      <t>リョウキン</t>
    </rPh>
    <rPh sb="26" eb="28">
      <t>カイシュウ</t>
    </rPh>
    <rPh sb="28" eb="29">
      <t>リツ</t>
    </rPh>
    <rPh sb="32" eb="35">
      <t>サクネンド</t>
    </rPh>
    <rPh sb="36" eb="38">
      <t>スイジュン</t>
    </rPh>
    <rPh sb="39" eb="41">
      <t>イジ</t>
    </rPh>
    <rPh sb="55" eb="57">
      <t>ヒリツ</t>
    </rPh>
    <rPh sb="59" eb="61">
      <t>ヘイセイ</t>
    </rPh>
    <rPh sb="63" eb="65">
      <t>ネンド</t>
    </rPh>
    <rPh sb="67" eb="69">
      <t>ゲンショウ</t>
    </rPh>
    <rPh sb="69" eb="71">
      <t>ケイコウ</t>
    </rPh>
    <rPh sb="81" eb="83">
      <t>ウワマワ</t>
    </rPh>
    <rPh sb="87" eb="89">
      <t>リョウコウ</t>
    </rPh>
    <rPh sb="90" eb="92">
      <t>ケイエイ</t>
    </rPh>
    <rPh sb="92" eb="94">
      <t>ジョウキョウ</t>
    </rPh>
    <rPh sb="105" eb="107">
      <t>キギョウ</t>
    </rPh>
    <rPh sb="107" eb="108">
      <t>サイ</t>
    </rPh>
    <rPh sb="108" eb="110">
      <t>ザンダカ</t>
    </rPh>
    <rPh sb="110" eb="111">
      <t>タイ</t>
    </rPh>
    <rPh sb="111" eb="113">
      <t>キュウスイ</t>
    </rPh>
    <rPh sb="113" eb="115">
      <t>シュウエキ</t>
    </rPh>
    <rPh sb="115" eb="117">
      <t>ヒリツ</t>
    </rPh>
    <rPh sb="118" eb="119">
      <t>ホカ</t>
    </rPh>
    <rPh sb="119" eb="121">
      <t>ダンタイ</t>
    </rPh>
    <rPh sb="122" eb="123">
      <t>クラ</t>
    </rPh>
    <rPh sb="124" eb="125">
      <t>タカ</t>
    </rPh>
    <rPh sb="127" eb="129">
      <t>コンゴ</t>
    </rPh>
    <rPh sb="130" eb="133">
      <t>ハイスイチ</t>
    </rPh>
    <rPh sb="134" eb="137">
      <t>タイシンカ</t>
    </rPh>
    <rPh sb="137" eb="139">
      <t>ケイカク</t>
    </rPh>
    <rPh sb="140" eb="142">
      <t>シュウリョウ</t>
    </rPh>
    <rPh sb="142" eb="144">
      <t>ネンド</t>
    </rPh>
    <rPh sb="147" eb="149">
      <t>レイワ</t>
    </rPh>
    <rPh sb="151" eb="153">
      <t>ネンド</t>
    </rPh>
    <rPh sb="156" eb="158">
      <t>アッカ</t>
    </rPh>
    <rPh sb="159" eb="160">
      <t>ツヅ</t>
    </rPh>
    <rPh sb="162" eb="164">
      <t>コンゴ</t>
    </rPh>
    <rPh sb="165" eb="167">
      <t>キュウスイ</t>
    </rPh>
    <rPh sb="167" eb="169">
      <t>ジンコウ</t>
    </rPh>
    <rPh sb="170" eb="172">
      <t>ゲンショウ</t>
    </rPh>
    <rPh sb="173" eb="174">
      <t>カサ</t>
    </rPh>
    <rPh sb="177" eb="179">
      <t>キギョウ</t>
    </rPh>
    <rPh sb="179" eb="180">
      <t>サイ</t>
    </rPh>
    <rPh sb="180" eb="182">
      <t>ショウカン</t>
    </rPh>
    <rPh sb="182" eb="183">
      <t>キン</t>
    </rPh>
    <rPh sb="184" eb="185">
      <t>マカナ</t>
    </rPh>
    <rPh sb="189" eb="191">
      <t>キュウスイ</t>
    </rPh>
    <rPh sb="191" eb="193">
      <t>シュウエキ</t>
    </rPh>
    <rPh sb="193" eb="195">
      <t>カクホ</t>
    </rPh>
    <rPh sb="196" eb="197">
      <t>ムツカ</t>
    </rPh>
    <rPh sb="199" eb="201">
      <t>ジョウキョウ</t>
    </rPh>
    <rPh sb="205" eb="206">
      <t>カンガ</t>
    </rPh>
    <rPh sb="214" eb="216">
      <t>キュウスイ</t>
    </rPh>
    <rPh sb="216" eb="218">
      <t>ゲンカ</t>
    </rPh>
    <rPh sb="219" eb="222">
      <t>ゼンネンド</t>
    </rPh>
    <rPh sb="225" eb="227">
      <t>ドウガク</t>
    </rPh>
    <rPh sb="228" eb="230">
      <t>イジ</t>
    </rPh>
    <rPh sb="235" eb="237">
      <t>コンゴ</t>
    </rPh>
    <rPh sb="238" eb="240">
      <t>ケイヒ</t>
    </rPh>
    <rPh sb="240" eb="242">
      <t>セツゲン</t>
    </rPh>
    <rPh sb="242" eb="243">
      <t>オヨ</t>
    </rPh>
    <rPh sb="244" eb="247">
      <t>ユウシュウリツ</t>
    </rPh>
    <rPh sb="248" eb="250">
      <t>コウジョウ</t>
    </rPh>
    <rPh sb="251" eb="252">
      <t>ツト</t>
    </rPh>
    <rPh sb="258" eb="260">
      <t>レイワ</t>
    </rPh>
    <rPh sb="261" eb="263">
      <t>ネンド</t>
    </rPh>
    <rPh sb="265" eb="267">
      <t>ロウスイ</t>
    </rPh>
    <rPh sb="267" eb="269">
      <t>チョウサ</t>
    </rPh>
    <rPh sb="270" eb="272">
      <t>ジッシ</t>
    </rPh>
    <rPh sb="273" eb="275">
      <t>スバヤ</t>
    </rPh>
    <rPh sb="276" eb="278">
      <t>シュウゼン</t>
    </rPh>
    <rPh sb="280" eb="282">
      <t>タイオウ</t>
    </rPh>
    <rPh sb="287" eb="290">
      <t>ユウシュウリツ</t>
    </rPh>
    <rPh sb="291" eb="293">
      <t>オオハバ</t>
    </rPh>
    <rPh sb="294" eb="296">
      <t>カイゼン</t>
    </rPh>
    <rPh sb="305" eb="307">
      <t>コンゴ</t>
    </rPh>
    <rPh sb="308" eb="310">
      <t>レイワ</t>
    </rPh>
    <rPh sb="311" eb="313">
      <t>ネンド</t>
    </rPh>
    <rPh sb="314" eb="317">
      <t>ユウシュウリツ</t>
    </rPh>
    <rPh sb="318" eb="320">
      <t>ケンジ</t>
    </rPh>
    <rPh sb="320" eb="321">
      <t>オヨ</t>
    </rPh>
    <rPh sb="324" eb="326">
      <t>イッソウ</t>
    </rPh>
    <rPh sb="327" eb="330">
      <t>ユウシュウリツ</t>
    </rPh>
    <rPh sb="330" eb="332">
      <t>コウジョウ</t>
    </rPh>
    <rPh sb="336" eb="338">
      <t>ドリョク</t>
    </rPh>
    <rPh sb="343" eb="345">
      <t>コンゴ</t>
    </rPh>
    <rPh sb="346" eb="348">
      <t>キュウスイ</t>
    </rPh>
    <rPh sb="348" eb="350">
      <t>ジンコウ</t>
    </rPh>
    <rPh sb="351" eb="353">
      <t>ゲンショウ</t>
    </rPh>
    <rPh sb="353" eb="354">
      <t>トウ</t>
    </rPh>
    <rPh sb="357" eb="359">
      <t>シュウエキ</t>
    </rPh>
    <rPh sb="360" eb="362">
      <t>ゲンショウ</t>
    </rPh>
    <rPh sb="364" eb="366">
      <t>セツビ</t>
    </rPh>
    <rPh sb="366" eb="368">
      <t>トウシ</t>
    </rPh>
    <rPh sb="369" eb="370">
      <t>タイ</t>
    </rPh>
    <rPh sb="372" eb="374">
      <t>キギョウ</t>
    </rPh>
    <rPh sb="374" eb="375">
      <t>サイ</t>
    </rPh>
    <rPh sb="375" eb="377">
      <t>ショウカン</t>
    </rPh>
    <rPh sb="377" eb="378">
      <t>キン</t>
    </rPh>
    <rPh sb="379" eb="381">
      <t>ゾウカ</t>
    </rPh>
    <rPh sb="381" eb="382">
      <t>トウ</t>
    </rPh>
    <rPh sb="386" eb="388">
      <t>ジギョウ</t>
    </rPh>
    <rPh sb="388" eb="390">
      <t>ケイゾク</t>
    </rPh>
    <rPh sb="391" eb="393">
      <t>ヒツヨウ</t>
    </rPh>
    <rPh sb="394" eb="396">
      <t>シキン</t>
    </rPh>
    <rPh sb="397" eb="399">
      <t>フソク</t>
    </rPh>
    <rPh sb="404" eb="405">
      <t>キビ</t>
    </rPh>
    <rPh sb="407" eb="409">
      <t>ケイエイ</t>
    </rPh>
    <rPh sb="409" eb="411">
      <t>ジョウタイ</t>
    </rPh>
    <rPh sb="412" eb="413">
      <t>ツヅ</t>
    </rPh>
    <rPh sb="415" eb="416">
      <t>カンガ</t>
    </rPh>
    <rPh sb="421" eb="423">
      <t>ジギョウ</t>
    </rPh>
    <rPh sb="424" eb="427">
      <t>ゴウリカ</t>
    </rPh>
    <rPh sb="430" eb="432">
      <t>シシュツ</t>
    </rPh>
    <rPh sb="433" eb="435">
      <t>サクゲン</t>
    </rPh>
    <rPh sb="436" eb="437">
      <t>ア</t>
    </rPh>
    <rPh sb="441" eb="443">
      <t>スイドウ</t>
    </rPh>
    <rPh sb="443" eb="445">
      <t>リョウキン</t>
    </rPh>
    <rPh sb="446" eb="448">
      <t>カイテイ</t>
    </rPh>
    <rPh sb="449" eb="451">
      <t>ヒツヨウ</t>
    </rPh>
    <rPh sb="455" eb="456">
      <t>カンガ</t>
    </rPh>
    <phoneticPr fontId="4"/>
  </si>
  <si>
    <t>　老朽化については、今後事業開始当時の給配水管が順次更新時期を迎えている。
　第8次拡張事業が平成29年度で完了したため、①有形固定資産減価償却率は他団体と比べ低い数値となっている。一方、②管路経年化率は高い数値となっているため、今後はますます老朽化が進行すると予想される。
　配水池耐震化工事を令和12年度まで予定していることもあり、大規模な給配水管の改修工事を実施することが難しい状況である。配水池の耐震化工事の後速やかに、基幹管路の改修工事に着手できるよう、詳細な投資計画を作成し、令和3年度に作成する「砥部町水道事業経営計画」に盛り込み、今後の指標としたい。</t>
    <rPh sb="1" eb="4">
      <t>ロウキュウカ</t>
    </rPh>
    <rPh sb="10" eb="12">
      <t>コンゴ</t>
    </rPh>
    <rPh sb="12" eb="14">
      <t>ジギョウ</t>
    </rPh>
    <rPh sb="14" eb="16">
      <t>カイシ</t>
    </rPh>
    <rPh sb="16" eb="18">
      <t>トウジ</t>
    </rPh>
    <rPh sb="19" eb="20">
      <t>キュウ</t>
    </rPh>
    <rPh sb="20" eb="23">
      <t>ハイスイカン</t>
    </rPh>
    <rPh sb="24" eb="26">
      <t>ジュンジ</t>
    </rPh>
    <rPh sb="26" eb="28">
      <t>コウシン</t>
    </rPh>
    <rPh sb="28" eb="30">
      <t>ジキ</t>
    </rPh>
    <rPh sb="31" eb="32">
      <t>ムカ</t>
    </rPh>
    <rPh sb="39" eb="40">
      <t>ダイ</t>
    </rPh>
    <rPh sb="41" eb="42">
      <t>ジ</t>
    </rPh>
    <rPh sb="42" eb="44">
      <t>カクチョウ</t>
    </rPh>
    <rPh sb="44" eb="46">
      <t>ジギョウ</t>
    </rPh>
    <rPh sb="47" eb="49">
      <t>ヘイセイ</t>
    </rPh>
    <rPh sb="51" eb="53">
      <t>ネンド</t>
    </rPh>
    <rPh sb="54" eb="56">
      <t>カンリョウ</t>
    </rPh>
    <rPh sb="62" eb="64">
      <t>ユウケイ</t>
    </rPh>
    <rPh sb="64" eb="66">
      <t>コテイ</t>
    </rPh>
    <rPh sb="66" eb="68">
      <t>シサン</t>
    </rPh>
    <rPh sb="68" eb="70">
      <t>ゲンカ</t>
    </rPh>
    <rPh sb="70" eb="72">
      <t>ショウキャク</t>
    </rPh>
    <rPh sb="72" eb="73">
      <t>リツ</t>
    </rPh>
    <rPh sb="74" eb="75">
      <t>ホカ</t>
    </rPh>
    <rPh sb="75" eb="77">
      <t>ダンタイ</t>
    </rPh>
    <rPh sb="78" eb="79">
      <t>クラ</t>
    </rPh>
    <rPh sb="80" eb="81">
      <t>ヒク</t>
    </rPh>
    <rPh sb="82" eb="84">
      <t>スウチ</t>
    </rPh>
    <rPh sb="91" eb="93">
      <t>イッポウ</t>
    </rPh>
    <rPh sb="95" eb="97">
      <t>カンロ</t>
    </rPh>
    <rPh sb="97" eb="100">
      <t>ケイネンカ</t>
    </rPh>
    <rPh sb="100" eb="101">
      <t>リツ</t>
    </rPh>
    <rPh sb="102" eb="103">
      <t>タカ</t>
    </rPh>
    <rPh sb="104" eb="106">
      <t>スウチ</t>
    </rPh>
    <rPh sb="115" eb="117">
      <t>コンゴ</t>
    </rPh>
    <rPh sb="122" eb="125">
      <t>ロウキュウカ</t>
    </rPh>
    <rPh sb="126" eb="128">
      <t>シンコウ</t>
    </rPh>
    <rPh sb="131" eb="133">
      <t>ヨソウ</t>
    </rPh>
    <rPh sb="139" eb="142">
      <t>ハイスイチ</t>
    </rPh>
    <rPh sb="142" eb="145">
      <t>タイシンカ</t>
    </rPh>
    <rPh sb="145" eb="147">
      <t>コウジ</t>
    </rPh>
    <rPh sb="148" eb="150">
      <t>レイワ</t>
    </rPh>
    <rPh sb="152" eb="154">
      <t>ネンド</t>
    </rPh>
    <rPh sb="156" eb="158">
      <t>ヨテイ</t>
    </rPh>
    <rPh sb="168" eb="171">
      <t>ダイキボ</t>
    </rPh>
    <rPh sb="172" eb="173">
      <t>キュウ</t>
    </rPh>
    <rPh sb="173" eb="176">
      <t>ハイスイカン</t>
    </rPh>
    <rPh sb="177" eb="179">
      <t>カイシュウ</t>
    </rPh>
    <rPh sb="179" eb="181">
      <t>コウジ</t>
    </rPh>
    <rPh sb="182" eb="184">
      <t>ジッシ</t>
    </rPh>
    <rPh sb="189" eb="190">
      <t>ムツカ</t>
    </rPh>
    <rPh sb="192" eb="194">
      <t>ジョウキョウ</t>
    </rPh>
    <rPh sb="198" eb="201">
      <t>ハイスイチ</t>
    </rPh>
    <rPh sb="202" eb="205">
      <t>タイシンカ</t>
    </rPh>
    <rPh sb="205" eb="207">
      <t>コウジ</t>
    </rPh>
    <rPh sb="208" eb="209">
      <t>ノチ</t>
    </rPh>
    <rPh sb="209" eb="210">
      <t>スミ</t>
    </rPh>
    <rPh sb="214" eb="216">
      <t>キカン</t>
    </rPh>
    <rPh sb="216" eb="218">
      <t>カンロ</t>
    </rPh>
    <rPh sb="219" eb="221">
      <t>カイシュウ</t>
    </rPh>
    <rPh sb="221" eb="223">
      <t>コウジ</t>
    </rPh>
    <rPh sb="224" eb="226">
      <t>チャクシュ</t>
    </rPh>
    <rPh sb="232" eb="234">
      <t>ショウサイ</t>
    </rPh>
    <rPh sb="235" eb="237">
      <t>トウシ</t>
    </rPh>
    <rPh sb="237" eb="239">
      <t>ケイカク</t>
    </rPh>
    <rPh sb="240" eb="242">
      <t>サクセイ</t>
    </rPh>
    <rPh sb="244" eb="246">
      <t>レイワ</t>
    </rPh>
    <rPh sb="247" eb="248">
      <t>ネン</t>
    </rPh>
    <rPh sb="248" eb="249">
      <t>ド</t>
    </rPh>
    <rPh sb="250" eb="252">
      <t>サクセイ</t>
    </rPh>
    <rPh sb="255" eb="258">
      <t>トベチョウ</t>
    </rPh>
    <rPh sb="258" eb="260">
      <t>スイドウ</t>
    </rPh>
    <rPh sb="260" eb="262">
      <t>ジギョウ</t>
    </rPh>
    <rPh sb="262" eb="264">
      <t>ケイエイ</t>
    </rPh>
    <rPh sb="264" eb="266">
      <t>ケイカク</t>
    </rPh>
    <rPh sb="268" eb="269">
      <t>モ</t>
    </rPh>
    <rPh sb="270" eb="271">
      <t>コ</t>
    </rPh>
    <rPh sb="273" eb="275">
      <t>コンゴ</t>
    </rPh>
    <rPh sb="276" eb="278">
      <t>シヒョウ</t>
    </rPh>
    <phoneticPr fontId="4"/>
  </si>
  <si>
    <t>　平成13年度から水道料金改定を実施することなく健全経営を続けてきたが、第7・８次拡張事業の莫大な事業費を企業債により実施してきた。現在進行中の耐震化工事及び老朽化更新工事にも、多額の費用が予想される。
　収益的収支による単年度の損益だけではなく、資本的収支も含めた「経営戦略」的視点にたち、今後の水道事業を実施するため、令和2年度及び令和3年度で「砥部町水道事業経営計画」の作成をすすめている。今後も安全で安定した水道事業経営の維持のために、水道料金の見直しを定期的に実施し、適正な時期での料金改定を実施する。</t>
    <rPh sb="1" eb="3">
      <t>ヘイセイ</t>
    </rPh>
    <rPh sb="5" eb="7">
      <t>ネンド</t>
    </rPh>
    <rPh sb="9" eb="11">
      <t>スイドウ</t>
    </rPh>
    <rPh sb="11" eb="13">
      <t>リョウキン</t>
    </rPh>
    <rPh sb="13" eb="15">
      <t>カイテイ</t>
    </rPh>
    <rPh sb="16" eb="18">
      <t>ジッシ</t>
    </rPh>
    <rPh sb="24" eb="26">
      <t>ケンゼン</t>
    </rPh>
    <rPh sb="26" eb="28">
      <t>ケイエイ</t>
    </rPh>
    <rPh sb="29" eb="30">
      <t>ツヅ</t>
    </rPh>
    <rPh sb="36" eb="37">
      <t>ダイ</t>
    </rPh>
    <rPh sb="40" eb="41">
      <t>ジ</t>
    </rPh>
    <rPh sb="41" eb="43">
      <t>カクチョウ</t>
    </rPh>
    <rPh sb="43" eb="45">
      <t>ジギョウ</t>
    </rPh>
    <rPh sb="46" eb="48">
      <t>バクダイ</t>
    </rPh>
    <rPh sb="53" eb="55">
      <t>キギョウ</t>
    </rPh>
    <rPh sb="55" eb="56">
      <t>サイ</t>
    </rPh>
    <rPh sb="59" eb="61">
      <t>ジッシ</t>
    </rPh>
    <rPh sb="66" eb="68">
      <t>ゲンザイ</t>
    </rPh>
    <rPh sb="68" eb="71">
      <t>シンコウチュウ</t>
    </rPh>
    <rPh sb="72" eb="75">
      <t>タイシンカ</t>
    </rPh>
    <rPh sb="75" eb="77">
      <t>コウジ</t>
    </rPh>
    <rPh sb="77" eb="78">
      <t>オヨ</t>
    </rPh>
    <rPh sb="79" eb="82">
      <t>ロウキュウカ</t>
    </rPh>
    <rPh sb="82" eb="84">
      <t>コウシン</t>
    </rPh>
    <rPh sb="84" eb="86">
      <t>コウジ</t>
    </rPh>
    <rPh sb="89" eb="91">
      <t>タガク</t>
    </rPh>
    <rPh sb="92" eb="94">
      <t>ヒヨウ</t>
    </rPh>
    <rPh sb="95" eb="97">
      <t>ヨソウ</t>
    </rPh>
    <rPh sb="103" eb="106">
      <t>シュウエキテキ</t>
    </rPh>
    <rPh sb="106" eb="108">
      <t>シュウシ</t>
    </rPh>
    <rPh sb="111" eb="114">
      <t>タンネンド</t>
    </rPh>
    <rPh sb="115" eb="117">
      <t>ソンエキ</t>
    </rPh>
    <rPh sb="124" eb="127">
      <t>シホンテキ</t>
    </rPh>
    <rPh sb="127" eb="129">
      <t>シュウシ</t>
    </rPh>
    <rPh sb="130" eb="131">
      <t>フク</t>
    </rPh>
    <rPh sb="134" eb="136">
      <t>ケイエイ</t>
    </rPh>
    <rPh sb="136" eb="138">
      <t>センリャク</t>
    </rPh>
    <rPh sb="139" eb="140">
      <t>テキ</t>
    </rPh>
    <rPh sb="140" eb="142">
      <t>シテン</t>
    </rPh>
    <rPh sb="146" eb="148">
      <t>コンゴ</t>
    </rPh>
    <rPh sb="149" eb="151">
      <t>スイドウ</t>
    </rPh>
    <rPh sb="151" eb="153">
      <t>ジギョウ</t>
    </rPh>
    <rPh sb="154" eb="156">
      <t>ジッシ</t>
    </rPh>
    <rPh sb="161" eb="163">
      <t>レイワ</t>
    </rPh>
    <rPh sb="164" eb="166">
      <t>ネンド</t>
    </rPh>
    <rPh sb="166" eb="167">
      <t>オヨ</t>
    </rPh>
    <rPh sb="168" eb="170">
      <t>レイワ</t>
    </rPh>
    <rPh sb="171" eb="173">
      <t>ネンド</t>
    </rPh>
    <rPh sb="175" eb="178">
      <t>トベチョウ</t>
    </rPh>
    <rPh sb="178" eb="180">
      <t>スイドウ</t>
    </rPh>
    <rPh sb="180" eb="182">
      <t>ジギョウ</t>
    </rPh>
    <rPh sb="182" eb="184">
      <t>ケイエイ</t>
    </rPh>
    <rPh sb="184" eb="186">
      <t>ケイカク</t>
    </rPh>
    <rPh sb="188" eb="190">
      <t>サクセイ</t>
    </rPh>
    <rPh sb="198" eb="200">
      <t>コンゴ</t>
    </rPh>
    <rPh sb="201" eb="203">
      <t>アンゼン</t>
    </rPh>
    <rPh sb="204" eb="206">
      <t>アンテイ</t>
    </rPh>
    <rPh sb="208" eb="210">
      <t>スイドウ</t>
    </rPh>
    <rPh sb="210" eb="212">
      <t>ジギョウ</t>
    </rPh>
    <rPh sb="212" eb="214">
      <t>ケイエイ</t>
    </rPh>
    <rPh sb="215" eb="217">
      <t>イジ</t>
    </rPh>
    <rPh sb="222" eb="224">
      <t>スイドウ</t>
    </rPh>
    <rPh sb="224" eb="226">
      <t>リョウキン</t>
    </rPh>
    <rPh sb="227" eb="229">
      <t>ミナオ</t>
    </rPh>
    <rPh sb="231" eb="234">
      <t>テイキテキ</t>
    </rPh>
    <rPh sb="235" eb="237">
      <t>ジッシ</t>
    </rPh>
    <rPh sb="239" eb="241">
      <t>テキセイ</t>
    </rPh>
    <rPh sb="242" eb="244">
      <t>ジキ</t>
    </rPh>
    <rPh sb="246" eb="248">
      <t>リョウキン</t>
    </rPh>
    <rPh sb="248" eb="250">
      <t>カイテイ</t>
    </rPh>
    <rPh sb="251" eb="25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</si>
</sst>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0.99</c:v>
                </c:pt>
                <c:pt idx="1">
                  <c:v>0.95</c:v>
                </c:pt>
                <c:pt idx="2">
                  <c:v>1.1399999999999999</c:v>
                </c:pt>
                <c:pt idx="3">
                  <c:v>1.32</c:v>
                </c:pt>
                <c:pt idx="4">
                  <c:v>0.88</c:v>
                </c:pt>
              </c:numCache>
            </c:numRef>
          </c:val>
          <c:extLst>
            <c:ext xmlns:c16="http://schemas.microsoft.com/office/drawing/2014/chart" uri="{C3380CC4-5D6E-409C-BE32-E72D297353CC}">
              <c16:uniqueId val="{00000000-1E7A-4B9E-B0F2-6E5ABA1D4E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1E7A-4B9E-B0F2-6E5ABA1D4E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54.17</c:v>
                </c:pt>
                <c:pt idx="1">
                  <c:v>83.39</c:v>
                </c:pt>
                <c:pt idx="2">
                  <c:v>82.48</c:v>
                </c:pt>
                <c:pt idx="3">
                  <c:v>80.489999999999995</c:v>
                </c:pt>
                <c:pt idx="4">
                  <c:v>75.739999999999995</c:v>
                </c:pt>
              </c:numCache>
            </c:numRef>
          </c:val>
          <c:extLst>
            <c:ext xmlns:c16="http://schemas.microsoft.com/office/drawing/2014/chart" uri="{C3380CC4-5D6E-409C-BE32-E72D297353CC}">
              <c16:uniqueId val="{00000000-0D88-4174-A918-E2266A5D65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0D88-4174-A918-E2266A5D65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82.44</c:v>
                </c:pt>
                <c:pt idx="1">
                  <c:v>77.63</c:v>
                </c:pt>
                <c:pt idx="2">
                  <c:v>78.14</c:v>
                </c:pt>
                <c:pt idx="3">
                  <c:v>79.72</c:v>
                </c:pt>
                <c:pt idx="4">
                  <c:v>85.23</c:v>
                </c:pt>
              </c:numCache>
            </c:numRef>
          </c:val>
          <c:extLst>
            <c:ext xmlns:c16="http://schemas.microsoft.com/office/drawing/2014/chart" uri="{C3380CC4-5D6E-409C-BE32-E72D297353CC}">
              <c16:uniqueId val="{00000000-A5AA-4B82-8497-F52DCB9C93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A5AA-4B82-8497-F52DCB9C93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98.92</c:v>
                </c:pt>
                <c:pt idx="1">
                  <c:v>111.14</c:v>
                </c:pt>
                <c:pt idx="2">
                  <c:v>102.58</c:v>
                </c:pt>
                <c:pt idx="3">
                  <c:v>105.29</c:v>
                </c:pt>
                <c:pt idx="4">
                  <c:v>105.97</c:v>
                </c:pt>
              </c:numCache>
            </c:numRef>
          </c:val>
          <c:extLst>
            <c:ext xmlns:c16="http://schemas.microsoft.com/office/drawing/2014/chart" uri="{C3380CC4-5D6E-409C-BE32-E72D297353CC}">
              <c16:uniqueId val="{00000000-993B-4A83-927A-271953FCE9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993B-4A83-927A-271953FCE9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43.76</c:v>
                </c:pt>
                <c:pt idx="1">
                  <c:v>42.07</c:v>
                </c:pt>
                <c:pt idx="2">
                  <c:v>43.45</c:v>
                </c:pt>
                <c:pt idx="3">
                  <c:v>43.85</c:v>
                </c:pt>
                <c:pt idx="4">
                  <c:v>44.99</c:v>
                </c:pt>
              </c:numCache>
            </c:numRef>
          </c:val>
          <c:extLst>
            <c:ext xmlns:c16="http://schemas.microsoft.com/office/drawing/2014/chart" uri="{C3380CC4-5D6E-409C-BE32-E72D297353CC}">
              <c16:uniqueId val="{00000000-B0D8-40EB-86FA-68BBBCA875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B0D8-40EB-86FA-68BBBCA875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3.5</c:v>
                </c:pt>
                <c:pt idx="2">
                  <c:v>21.92</c:v>
                </c:pt>
                <c:pt idx="3">
                  <c:v>21.76</c:v>
                </c:pt>
                <c:pt idx="4">
                  <c:v>23.28</c:v>
                </c:pt>
              </c:numCache>
            </c:numRef>
          </c:val>
          <c:extLst>
            <c:ext xmlns:c16="http://schemas.microsoft.com/office/drawing/2014/chart" uri="{C3380CC4-5D6E-409C-BE32-E72D297353CC}">
              <c16:uniqueId val="{00000000-4616-47C7-8142-3BAEE4AB65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4616-47C7-8142-3BAEE4AB65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2-4A62-AC1A-9C17DE387C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2882-4A62-AC1A-9C17DE387C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174.47</c:v>
                </c:pt>
                <c:pt idx="1">
                  <c:v>301.75</c:v>
                </c:pt>
                <c:pt idx="2">
                  <c:v>311.86</c:v>
                </c:pt>
                <c:pt idx="3">
                  <c:v>279.33</c:v>
                </c:pt>
                <c:pt idx="4">
                  <c:v>231.19</c:v>
                </c:pt>
              </c:numCache>
            </c:numRef>
          </c:val>
          <c:extLst>
            <c:ext xmlns:c16="http://schemas.microsoft.com/office/drawing/2014/chart" uri="{C3380CC4-5D6E-409C-BE32-E72D297353CC}">
              <c16:uniqueId val="{00000000-8EF5-4BD3-999E-B61D1A5376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8EF5-4BD3-999E-B61D1A5376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542.29999999999995</c:v>
                </c:pt>
                <c:pt idx="1">
                  <c:v>608.16999999999996</c:v>
                </c:pt>
                <c:pt idx="2">
                  <c:v>617.03</c:v>
                </c:pt>
                <c:pt idx="3">
                  <c:v>598.49</c:v>
                </c:pt>
                <c:pt idx="4">
                  <c:v>572.16</c:v>
                </c:pt>
              </c:numCache>
            </c:numRef>
          </c:val>
          <c:extLst>
            <c:ext xmlns:c16="http://schemas.microsoft.com/office/drawing/2014/chart" uri="{C3380CC4-5D6E-409C-BE32-E72D297353CC}">
              <c16:uniqueId val="{00000000-3CA6-44C1-A3A3-94CF53E8FE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3CA6-44C1-A3A3-94CF53E8FE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96.11</c:v>
                </c:pt>
                <c:pt idx="1">
                  <c:v>110.02</c:v>
                </c:pt>
                <c:pt idx="2">
                  <c:v>100.72</c:v>
                </c:pt>
                <c:pt idx="3">
                  <c:v>102.68</c:v>
                </c:pt>
                <c:pt idx="4">
                  <c:v>102.88</c:v>
                </c:pt>
              </c:numCache>
            </c:numRef>
          </c:val>
          <c:extLst>
            <c:ext xmlns:c16="http://schemas.microsoft.com/office/drawing/2014/chart" uri="{C3380CC4-5D6E-409C-BE32-E72D297353CC}">
              <c16:uniqueId val="{00000000-7639-4927-BBA1-01B20130E2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7639-4927-BBA1-01B20130E2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122.12</c:v>
                </c:pt>
                <c:pt idx="1">
                  <c:v>108.59</c:v>
                </c:pt>
                <c:pt idx="2">
                  <c:v>118.99</c:v>
                </c:pt>
                <c:pt idx="3">
                  <c:v>116.8</c:v>
                </c:pt>
                <c:pt idx="4">
                  <c:v>116.01</c:v>
                </c:pt>
              </c:numCache>
            </c:numRef>
          </c:val>
          <c:extLst>
            <c:ext xmlns:c16="http://schemas.microsoft.com/office/drawing/2014/chart" uri="{C3380CC4-5D6E-409C-BE32-E72D297353CC}">
              <c16:uniqueId val="{00000000-A3D7-44C9-809A-9CAC244063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A3D7-44C9-809A-9CAC244063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砥部町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20714</v>
      </c>
      <c r="AM8" s="61"/>
      <c r="AN8" s="61"/>
      <c r="AO8" s="61"/>
      <c r="AP8" s="61"/>
      <c r="AQ8" s="61"/>
      <c r="AR8" s="61"/>
      <c r="AS8" s="61"/>
      <c r="AT8" s="52">
        <f>データ!$S$6</f>
        <v>101.59</v>
      </c>
      <c r="AU8" s="53"/>
      <c r="AV8" s="53"/>
      <c r="AW8" s="53"/>
      <c r="AX8" s="53"/>
      <c r="AY8" s="53"/>
      <c r="AZ8" s="53"/>
      <c r="BA8" s="53"/>
      <c r="BB8" s="54">
        <f>データ!$T$6</f>
        <v>203.9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60.84</v>
      </c>
      <c r="J10" s="53"/>
      <c r="K10" s="53"/>
      <c r="L10" s="53"/>
      <c r="M10" s="53"/>
      <c r="N10" s="53"/>
      <c r="O10" s="64"/>
      <c r="P10" s="54">
        <f>データ!$P$6</f>
        <v>94.49</v>
      </c>
      <c r="Q10" s="54"/>
      <c r="R10" s="54"/>
      <c r="S10" s="54"/>
      <c r="T10" s="54"/>
      <c r="U10" s="54"/>
      <c r="V10" s="54"/>
      <c r="W10" s="61">
        <f>データ!$Q$6</f>
        <v>2330</v>
      </c>
      <c r="X10" s="61"/>
      <c r="Y10" s="61"/>
      <c r="Z10" s="61"/>
      <c r="AA10" s="61"/>
      <c r="AB10" s="61"/>
      <c r="AC10" s="61"/>
      <c r="AD10" s="2"/>
      <c r="AE10" s="2"/>
      <c r="AF10" s="2"/>
      <c r="AG10" s="2"/>
      <c r="AH10" s="4"/>
      <c r="AI10" s="4"/>
      <c r="AJ10" s="4"/>
      <c r="AK10" s="4"/>
      <c r="AL10" s="61">
        <f>データ!$U$6</f>
        <v>19478</v>
      </c>
      <c r="AM10" s="61"/>
      <c r="AN10" s="61"/>
      <c r="AO10" s="61"/>
      <c r="AP10" s="61"/>
      <c r="AQ10" s="61"/>
      <c r="AR10" s="61"/>
      <c r="AS10" s="61"/>
      <c r="AT10" s="52">
        <f>データ!$V$6</f>
        <v>12.9</v>
      </c>
      <c r="AU10" s="53"/>
      <c r="AV10" s="53"/>
      <c r="AW10" s="53"/>
      <c r="AX10" s="53"/>
      <c r="AY10" s="53"/>
      <c r="AZ10" s="53"/>
      <c r="BA10" s="53"/>
      <c r="BB10" s="54">
        <f>データ!$W$6</f>
        <v>1509.92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MMhEOdHrQ6wKC+iRAm3z4j2A1+D1bH4A8cSVgLF2ueluauSz3ZXT3TlhLOd8Cen002qcmDjLh5FijAJaAM60LQ==" saltValue="ZhvtKNBKW7296rKLV1DQ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384020</v>
      </c>
      <c r="D6" s="34">
        <f t="shared" si="3"/>
        <v>46</v>
      </c>
      <c r="E6" s="34">
        <f t="shared" si="3"/>
        <v>1</v>
      </c>
      <c r="F6" s="34">
        <f t="shared" si="3"/>
        <v>0</v>
      </c>
      <c r="G6" s="34">
        <f t="shared" si="3"/>
        <v>1</v>
      </c>
      <c r="H6" s="34" t="str">
        <f t="shared" si="3"/>
        <v>愛媛県　砥部町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60.84</v>
      </c>
      <c r="P6" s="35">
        <f t="shared" si="3"/>
        <v>94.49</v>
      </c>
      <c r="Q6" s="35">
        <f t="shared" si="3"/>
        <v>2330</v>
      </c>
      <c r="R6" s="35">
        <f t="shared" si="3"/>
        <v>20714</v>
      </c>
      <c r="S6" s="35">
        <f t="shared" si="3"/>
        <v>101.59</v>
      </c>
      <c r="T6" s="35">
        <f t="shared" si="3"/>
        <v>203.9</v>
      </c>
      <c r="U6" s="35">
        <f t="shared" si="3"/>
        <v>19478</v>
      </c>
      <c r="V6" s="35">
        <f t="shared" si="3"/>
        <v>12.9</v>
      </c>
      <c r="W6" s="35">
        <f t="shared" si="3"/>
        <v>1509.92</v>
      </c>
      <c r="X6" s="36">
        <f>IF(X7="",NA(),X7)</f>
        <v>98.92</v>
      </c>
      <c r="Y6" s="36">
        <f t="shared" ref="Y6:AG6" si="4">IF(Y7="",NA(),Y7)</f>
        <v>111.14</v>
      </c>
      <c r="Z6" s="36">
        <f t="shared" si="4"/>
        <v>102.58</v>
      </c>
      <c r="AA6" s="36">
        <f t="shared" si="4"/>
        <v>105.29</v>
      </c>
      <c r="AB6" s="36">
        <f t="shared" si="4"/>
        <v>105.97</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174.47</v>
      </c>
      <c r="AU6" s="36">
        <f t="shared" ref="AU6:BC6" si="6">IF(AU7="",NA(),AU7)</f>
        <v>301.75</v>
      </c>
      <c r="AV6" s="36">
        <f t="shared" si="6"/>
        <v>311.86</v>
      </c>
      <c r="AW6" s="36">
        <f t="shared" si="6"/>
        <v>279.33</v>
      </c>
      <c r="AX6" s="36">
        <f t="shared" si="6"/>
        <v>231.19</v>
      </c>
      <c r="AY6" s="36">
        <f t="shared" si="6"/>
        <v>384.34</v>
      </c>
      <c r="AZ6" s="36">
        <f t="shared" si="6"/>
        <v>359.47</v>
      </c>
      <c r="BA6" s="36">
        <f t="shared" si="6"/>
        <v>369.69</v>
      </c>
      <c r="BB6" s="36">
        <f t="shared" si="6"/>
        <v>379.08</v>
      </c>
      <c r="BC6" s="36">
        <f t="shared" si="6"/>
        <v>367.55</v>
      </c>
      <c r="BD6" s="35" t="str">
        <f>IF(BD7="","",IF(BD7="-","【-】","【"&amp;SUBSTITUTE(TEXT(BD7,"#,##0.00"),"-","△")&amp;"】"))</f>
        <v>【260.31】</v>
      </c>
      <c r="BE6" s="36">
        <f>IF(BE7="",NA(),BE7)</f>
        <v>542.29999999999995</v>
      </c>
      <c r="BF6" s="36">
        <f t="shared" ref="BF6:BN6" si="7">IF(BF7="",NA(),BF7)</f>
        <v>608.16999999999996</v>
      </c>
      <c r="BG6" s="36">
        <f t="shared" si="7"/>
        <v>617.03</v>
      </c>
      <c r="BH6" s="36">
        <f t="shared" si="7"/>
        <v>598.49</v>
      </c>
      <c r="BI6" s="36">
        <f t="shared" si="7"/>
        <v>572.16</v>
      </c>
      <c r="BJ6" s="36">
        <f t="shared" si="7"/>
        <v>380.58</v>
      </c>
      <c r="BK6" s="36">
        <f t="shared" si="7"/>
        <v>401.79</v>
      </c>
      <c r="BL6" s="36">
        <f t="shared" si="7"/>
        <v>402.99</v>
      </c>
      <c r="BM6" s="36">
        <f t="shared" si="7"/>
        <v>398.98</v>
      </c>
      <c r="BN6" s="36">
        <f t="shared" si="7"/>
        <v>418.68</v>
      </c>
      <c r="BO6" s="35" t="str">
        <f>IF(BO7="","",IF(BO7="-","【-】","【"&amp;SUBSTITUTE(TEXT(BO7,"#,##0.00"),"-","△")&amp;"】"))</f>
        <v>【275.67】</v>
      </c>
      <c r="BP6" s="36">
        <f>IF(BP7="",NA(),BP7)</f>
        <v>96.11</v>
      </c>
      <c r="BQ6" s="36">
        <f t="shared" ref="BQ6:BY6" si="8">IF(BQ7="",NA(),BQ7)</f>
        <v>110.02</v>
      </c>
      <c r="BR6" s="36">
        <f t="shared" si="8"/>
        <v>100.72</v>
      </c>
      <c r="BS6" s="36">
        <f t="shared" si="8"/>
        <v>102.68</v>
      </c>
      <c r="BT6" s="36">
        <f t="shared" si="8"/>
        <v>102.88</v>
      </c>
      <c r="BU6" s="36">
        <f t="shared" si="8"/>
        <v>102.38</v>
      </c>
      <c r="BV6" s="36">
        <f t="shared" si="8"/>
        <v>100.12</v>
      </c>
      <c r="BW6" s="36">
        <f t="shared" si="8"/>
        <v>98.66</v>
      </c>
      <c r="BX6" s="36">
        <f t="shared" si="8"/>
        <v>98.64</v>
      </c>
      <c r="BY6" s="36">
        <f t="shared" si="8"/>
        <v>94.78</v>
      </c>
      <c r="BZ6" s="35" t="str">
        <f>IF(BZ7="","",IF(BZ7="-","【-】","【"&amp;SUBSTITUTE(TEXT(BZ7,"#,##0.00"),"-","△")&amp;"】"))</f>
        <v>【100.05】</v>
      </c>
      <c r="CA6" s="36">
        <f>IF(CA7="",NA(),CA7)</f>
        <v>122.12</v>
      </c>
      <c r="CB6" s="36">
        <f t="shared" ref="CB6:CJ6" si="9">IF(CB7="",NA(),CB7)</f>
        <v>108.59</v>
      </c>
      <c r="CC6" s="36">
        <f t="shared" si="9"/>
        <v>118.99</v>
      </c>
      <c r="CD6" s="36">
        <f t="shared" si="9"/>
        <v>116.8</v>
      </c>
      <c r="CE6" s="36">
        <f t="shared" si="9"/>
        <v>116.01</v>
      </c>
      <c r="CF6" s="36">
        <f t="shared" si="9"/>
        <v>168.67</v>
      </c>
      <c r="CG6" s="36">
        <f t="shared" si="9"/>
        <v>174.97</v>
      </c>
      <c r="CH6" s="36">
        <f t="shared" si="9"/>
        <v>178.59</v>
      </c>
      <c r="CI6" s="36">
        <f t="shared" si="9"/>
        <v>178.92</v>
      </c>
      <c r="CJ6" s="36">
        <f t="shared" si="9"/>
        <v>181.3</v>
      </c>
      <c r="CK6" s="35" t="str">
        <f>IF(CK7="","",IF(CK7="-","【-】","【"&amp;SUBSTITUTE(TEXT(CK7,"#,##0.00"),"-","△")&amp;"】"))</f>
        <v>【166.40】</v>
      </c>
      <c r="CL6" s="36">
        <f>IF(CL7="",NA(),CL7)</f>
        <v>54.17</v>
      </c>
      <c r="CM6" s="36">
        <f t="shared" ref="CM6:CU6" si="10">IF(CM7="",NA(),CM7)</f>
        <v>83.39</v>
      </c>
      <c r="CN6" s="36">
        <f t="shared" si="10"/>
        <v>82.48</v>
      </c>
      <c r="CO6" s="36">
        <f t="shared" si="10"/>
        <v>80.489999999999995</v>
      </c>
      <c r="CP6" s="36">
        <f t="shared" si="10"/>
        <v>75.739999999999995</v>
      </c>
      <c r="CQ6" s="36">
        <f t="shared" si="10"/>
        <v>54.92</v>
      </c>
      <c r="CR6" s="36">
        <f t="shared" si="10"/>
        <v>55.63</v>
      </c>
      <c r="CS6" s="36">
        <f t="shared" si="10"/>
        <v>55.03</v>
      </c>
      <c r="CT6" s="36">
        <f t="shared" si="10"/>
        <v>55.14</v>
      </c>
      <c r="CU6" s="36">
        <f t="shared" si="10"/>
        <v>55.89</v>
      </c>
      <c r="CV6" s="35" t="str">
        <f>IF(CV7="","",IF(CV7="-","【-】","【"&amp;SUBSTITUTE(TEXT(CV7,"#,##0.00"),"-","△")&amp;"】"))</f>
        <v>【60.69】</v>
      </c>
      <c r="CW6" s="36">
        <f>IF(CW7="",NA(),CW7)</f>
        <v>82.44</v>
      </c>
      <c r="CX6" s="36">
        <f t="shared" ref="CX6:DF6" si="11">IF(CX7="",NA(),CX7)</f>
        <v>77.63</v>
      </c>
      <c r="CY6" s="36">
        <f t="shared" si="11"/>
        <v>78.14</v>
      </c>
      <c r="CZ6" s="36">
        <f t="shared" si="11"/>
        <v>79.72</v>
      </c>
      <c r="DA6" s="36">
        <f t="shared" si="11"/>
        <v>85.23</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43.76</v>
      </c>
      <c r="DI6" s="36">
        <f t="shared" ref="DI6:DQ6" si="12">IF(DI7="",NA(),DI7)</f>
        <v>42.07</v>
      </c>
      <c r="DJ6" s="36">
        <f t="shared" si="12"/>
        <v>43.45</v>
      </c>
      <c r="DK6" s="36">
        <f t="shared" si="12"/>
        <v>43.85</v>
      </c>
      <c r="DL6" s="36">
        <f t="shared" si="12"/>
        <v>44.99</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6">
        <f t="shared" ref="DT6:EB6" si="13">IF(DT7="",NA(),DT7)</f>
        <v>3.5</v>
      </c>
      <c r="DU6" s="36">
        <f t="shared" si="13"/>
        <v>21.92</v>
      </c>
      <c r="DV6" s="36">
        <f t="shared" si="13"/>
        <v>21.76</v>
      </c>
      <c r="DW6" s="36">
        <f t="shared" si="13"/>
        <v>23.28</v>
      </c>
      <c r="DX6" s="36">
        <f t="shared" si="13"/>
        <v>12.79</v>
      </c>
      <c r="DY6" s="36">
        <f t="shared" si="13"/>
        <v>13.39</v>
      </c>
      <c r="DZ6" s="36">
        <f t="shared" si="13"/>
        <v>14.85</v>
      </c>
      <c r="EA6" s="36">
        <f t="shared" si="13"/>
        <v>16.88</v>
      </c>
      <c r="EB6" s="36">
        <f t="shared" si="13"/>
        <v>18.28</v>
      </c>
      <c r="EC6" s="35" t="str">
        <f>IF(EC7="","",IF(EC7="-","【-】","【"&amp;SUBSTITUTE(TEXT(EC7,"#,##0.00"),"-","△")&amp;"】"))</f>
        <v>【20.63】</v>
      </c>
      <c r="ED6" s="36">
        <f>IF(ED7="",NA(),ED7)</f>
        <v>0.99</v>
      </c>
      <c r="EE6" s="36">
        <f t="shared" ref="EE6:EM6" si="14">IF(EE7="",NA(),EE7)</f>
        <v>0.95</v>
      </c>
      <c r="EF6" s="36">
        <f t="shared" si="14"/>
        <v>1.1399999999999999</v>
      </c>
      <c r="EG6" s="36">
        <f t="shared" si="14"/>
        <v>1.32</v>
      </c>
      <c r="EH6" s="36">
        <f t="shared" si="14"/>
        <v>0.88</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384020</v>
      </c>
      <c r="D7" s="38">
        <v>46</v>
      </c>
      <c r="E7" s="38">
        <v>1</v>
      </c>
      <c r="F7" s="38">
        <v>0</v>
      </c>
      <c r="G7" s="38">
        <v>1</v>
      </c>
      <c r="H7" s="38" t="s">
        <v>93</v>
      </c>
      <c r="I7" s="38" t="s">
        <v>94</v>
      </c>
      <c r="J7" s="38" t="s">
        <v>95</v>
      </c>
      <c r="K7" s="38" t="s">
        <v>96</v>
      </c>
      <c r="L7" s="38" t="s">
        <v>97</v>
      </c>
      <c r="M7" s="38" t="s">
        <v>98</v>
      </c>
      <c r="N7" s="39" t="s">
        <v>99</v>
      </c>
      <c r="O7" s="39">
        <v>60.84</v>
      </c>
      <c r="P7" s="39">
        <v>94.49</v>
      </c>
      <c r="Q7" s="39">
        <v>2330</v>
      </c>
      <c r="R7" s="39">
        <v>20714</v>
      </c>
      <c r="S7" s="39">
        <v>101.59</v>
      </c>
      <c r="T7" s="39">
        <v>203.9</v>
      </c>
      <c r="U7" s="39">
        <v>19478</v>
      </c>
      <c r="V7" s="39">
        <v>12.9</v>
      </c>
      <c r="W7" s="39">
        <v>1509.92</v>
      </c>
      <c r="X7" s="39">
        <v>98.92</v>
      </c>
      <c r="Y7" s="39">
        <v>111.14</v>
      </c>
      <c r="Z7" s="39">
        <v>102.58</v>
      </c>
      <c r="AA7" s="39">
        <v>105.29</v>
      </c>
      <c r="AB7" s="39">
        <v>105.97</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174.47</v>
      </c>
      <c r="AU7" s="39">
        <v>301.75</v>
      </c>
      <c r="AV7" s="39">
        <v>311.86</v>
      </c>
      <c r="AW7" s="39">
        <v>279.33</v>
      </c>
      <c r="AX7" s="39">
        <v>231.19</v>
      </c>
      <c r="AY7" s="39">
        <v>384.34</v>
      </c>
      <c r="AZ7" s="39">
        <v>359.47</v>
      </c>
      <c r="BA7" s="39">
        <v>369.69</v>
      </c>
      <c r="BB7" s="39">
        <v>379.08</v>
      </c>
      <c r="BC7" s="39">
        <v>367.55</v>
      </c>
      <c r="BD7" s="39">
        <v>260.31</v>
      </c>
      <c r="BE7" s="39">
        <v>542.29999999999995</v>
      </c>
      <c r="BF7" s="39">
        <v>608.16999999999996</v>
      </c>
      <c r="BG7" s="39">
        <v>617.03</v>
      </c>
      <c r="BH7" s="39">
        <v>598.49</v>
      </c>
      <c r="BI7" s="39">
        <v>572.16</v>
      </c>
      <c r="BJ7" s="39">
        <v>380.58</v>
      </c>
      <c r="BK7" s="39">
        <v>401.79</v>
      </c>
      <c r="BL7" s="39">
        <v>402.99</v>
      </c>
      <c r="BM7" s="39">
        <v>398.98</v>
      </c>
      <c r="BN7" s="39">
        <v>418.68</v>
      </c>
      <c r="BO7" s="39">
        <v>275.67</v>
      </c>
      <c r="BP7" s="39">
        <v>96.11</v>
      </c>
      <c r="BQ7" s="39">
        <v>110.02</v>
      </c>
      <c r="BR7" s="39">
        <v>100.72</v>
      </c>
      <c r="BS7" s="39">
        <v>102.68</v>
      </c>
      <c r="BT7" s="39">
        <v>102.88</v>
      </c>
      <c r="BU7" s="39">
        <v>102.38</v>
      </c>
      <c r="BV7" s="39">
        <v>100.12</v>
      </c>
      <c r="BW7" s="39">
        <v>98.66</v>
      </c>
      <c r="BX7" s="39">
        <v>98.64</v>
      </c>
      <c r="BY7" s="39">
        <v>94.78</v>
      </c>
      <c r="BZ7" s="39">
        <v>100.05</v>
      </c>
      <c r="CA7" s="39">
        <v>122.12</v>
      </c>
      <c r="CB7" s="39">
        <v>108.59</v>
      </c>
      <c r="CC7" s="39">
        <v>118.99</v>
      </c>
      <c r="CD7" s="39">
        <v>116.8</v>
      </c>
      <c r="CE7" s="39">
        <v>116.01</v>
      </c>
      <c r="CF7" s="39">
        <v>168.67</v>
      </c>
      <c r="CG7" s="39">
        <v>174.97</v>
      </c>
      <c r="CH7" s="39">
        <v>178.59</v>
      </c>
      <c r="CI7" s="39">
        <v>178.92</v>
      </c>
      <c r="CJ7" s="39">
        <v>181.3</v>
      </c>
      <c r="CK7" s="39">
        <v>166.4</v>
      </c>
      <c r="CL7" s="39">
        <v>54.17</v>
      </c>
      <c r="CM7" s="39">
        <v>83.39</v>
      </c>
      <c r="CN7" s="39">
        <v>82.48</v>
      </c>
      <c r="CO7" s="39">
        <v>80.489999999999995</v>
      </c>
      <c r="CP7" s="39">
        <v>75.739999999999995</v>
      </c>
      <c r="CQ7" s="39">
        <v>54.92</v>
      </c>
      <c r="CR7" s="39">
        <v>55.63</v>
      </c>
      <c r="CS7" s="39">
        <v>55.03</v>
      </c>
      <c r="CT7" s="39">
        <v>55.14</v>
      </c>
      <c r="CU7" s="39">
        <v>55.89</v>
      </c>
      <c r="CV7" s="39">
        <v>60.69</v>
      </c>
      <c r="CW7" s="39">
        <v>82.44</v>
      </c>
      <c r="CX7" s="39">
        <v>77.63</v>
      </c>
      <c r="CY7" s="39">
        <v>78.14</v>
      </c>
      <c r="CZ7" s="39">
        <v>79.72</v>
      </c>
      <c r="DA7" s="39">
        <v>85.23</v>
      </c>
      <c r="DB7" s="39">
        <v>82.66</v>
      </c>
      <c r="DC7" s="39">
        <v>82.04</v>
      </c>
      <c r="DD7" s="39">
        <v>81.900000000000006</v>
      </c>
      <c r="DE7" s="39">
        <v>81.39</v>
      </c>
      <c r="DF7" s="39">
        <v>81.27</v>
      </c>
      <c r="DG7" s="39">
        <v>89.82</v>
      </c>
      <c r="DH7" s="39">
        <v>43.76</v>
      </c>
      <c r="DI7" s="39">
        <v>42.07</v>
      </c>
      <c r="DJ7" s="39">
        <v>43.45</v>
      </c>
      <c r="DK7" s="39">
        <v>43.85</v>
      </c>
      <c r="DL7" s="39">
        <v>44.99</v>
      </c>
      <c r="DM7" s="39">
        <v>48.49</v>
      </c>
      <c r="DN7" s="39">
        <v>48.05</v>
      </c>
      <c r="DO7" s="39">
        <v>48.87</v>
      </c>
      <c r="DP7" s="39">
        <v>49.92</v>
      </c>
      <c r="DQ7" s="39">
        <v>50.63</v>
      </c>
      <c r="DR7" s="39">
        <v>50.19</v>
      </c>
      <c r="DS7" s="39">
        <v>0</v>
      </c>
      <c r="DT7" s="39">
        <v>3.5</v>
      </c>
      <c r="DU7" s="39">
        <v>21.92</v>
      </c>
      <c r="DV7" s="39">
        <v>21.76</v>
      </c>
      <c r="DW7" s="39">
        <v>23.28</v>
      </c>
      <c r="DX7" s="39">
        <v>12.79</v>
      </c>
      <c r="DY7" s="39">
        <v>13.39</v>
      </c>
      <c r="DZ7" s="39">
        <v>14.85</v>
      </c>
      <c r="EA7" s="39">
        <v>16.88</v>
      </c>
      <c r="EB7" s="39">
        <v>18.28</v>
      </c>
      <c r="EC7" s="39">
        <v>20.63</v>
      </c>
      <c r="ED7" s="39">
        <v>0.99</v>
      </c>
      <c r="EE7" s="39">
        <v>0.95</v>
      </c>
      <c r="EF7" s="39">
        <v>1.1399999999999999</v>
      </c>
      <c r="EG7" s="39">
        <v>1.32</v>
      </c>
      <c r="EH7" s="39">
        <v>0.88</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2022-02-14T04:22:34Z</cp:lastPrinted>
  <dcterms:created xsi:type="dcterms:W3CDTF">2021-12-03T06:56:49Z</dcterms:created>
  <dcterms:modified xsi:type="dcterms:W3CDTF">2022-02-14T04:22:37Z</dcterms:modified>
  <cp:category/>
</cp:coreProperties>
</file>